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8685" firstSheet="1" activeTab="1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_xlnm.Print_Area" localSheetId="0">'ОВсД ие '!$A$1:$G$63</definedName>
    <definedName name="_xlnm.Print_Area" localSheetId="3">'ОПП'!$B$1:$G$51</definedName>
    <definedName name="_xlnm.Print_Area" localSheetId="1">'ОФС '!$B$1:$G$82</definedName>
    <definedName name="Петя_Стоянова_Тинчева">#REF!</definedName>
    <definedName name="_xlnm.Print_Titles" localSheetId="0">'ОВсД ие '!$1:$1</definedName>
    <definedName name="_xlnm.Print_Titles" localSheetId="1">'ОФС '!$1:$3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<sst xmlns="http://schemas.openxmlformats.org/spreadsheetml/2006/main" count="648" uniqueCount="472">
  <si>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</si>
  <si>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</si>
  <si>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</si>
  <si>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</si>
  <si>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</si>
  <si>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</si>
  <si>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</si>
  <si>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</si>
  <si>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</si>
  <si>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</si>
  <si>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</si>
  <si>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</si>
  <si>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</si>
  <si>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</si>
  <si>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</si>
  <si>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</si>
  <si>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</si>
  <si>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</si>
  <si>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</si>
  <si>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</si>
  <si>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Други текущи пасиви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</si>
  <si>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</si>
  <si>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</si>
  <si>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</si>
  <si>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</si>
  <si>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</si>
  <si>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</si>
  <si>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</si>
  <si>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</si>
  <si>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</si>
  <si>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</si>
  <si>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</si>
  <si>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</si>
  <si>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</si>
  <si>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</si>
  <si>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</si>
  <si>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</si>
  <si>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</si>
  <si>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</si>
  <si>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</si>
  <si>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</si>
  <si>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</si>
  <si>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</si>
  <si>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</si>
  <si>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</si>
  <si>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</si>
  <si>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</si>
  <si>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</si>
  <si>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</si>
  <si>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</si>
  <si>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</si>
  <si>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</si>
  <si>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</si>
  <si>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</si>
  <si>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</si>
  <si>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</si>
  <si>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</si>
  <si>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</si>
  <si>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</si>
  <si>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</si>
  <si>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</si>
  <si>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</si>
  <si>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</si>
  <si>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</si>
  <si>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</si>
  <si>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</si>
  <si>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</si>
  <si>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</si>
  <si>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</si>
  <si>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</si>
  <si>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</si>
  <si>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</si>
  <si>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</si>
  <si>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</si>
  <si>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</si>
  <si>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</si>
  <si>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</si>
  <si>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</si>
  <si>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</si>
  <si>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</si>
  <si>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</si>
  <si>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</si>
  <si>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</si>
  <si>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</si>
  <si>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</si>
  <si>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</si>
  <si>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</si>
  <si>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</si>
  <si>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</si>
  <si>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</si>
  <si>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</si>
  <si>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</si>
  <si>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</si>
  <si>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</si>
  <si>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</si>
  <si>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</si>
  <si>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</si>
  <si>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</si>
  <si>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</si>
  <si>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</si>
  <si>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</si>
  <si>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</si>
  <si>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</si>
  <si>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</si>
  <si>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</si>
  <si>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</si>
  <si>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</si>
  <si>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</si>
  <si>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</si>
  <si>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</si>
  <si>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</si>
  <si>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</si>
  <si>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</si>
  <si>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</si>
  <si>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</si>
  <si>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</si>
  <si>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</si>
  <si>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</si>
  <si>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</si>
  <si>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</si>
  <si>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</si>
  <si>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</si>
  <si>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</si>
  <si>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</si>
  <si>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</si>
  <si>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</si>
  <si>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</si>
  <si>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</si>
  <si>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</si>
  <si>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</si>
  <si>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</si>
  <si>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</si>
  <si>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</si>
  <si>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</si>
  <si>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</si>
  <si>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</si>
  <si>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</si>
  <si>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</si>
  <si>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</si>
  <si>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</si>
  <si>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</si>
  <si>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</si>
  <si>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</si>
  <si>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</si>
  <si>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</si>
  <si>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</si>
  <si>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</si>
  <si>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</si>
  <si>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</si>
  <si>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</si>
  <si>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</si>
  <si>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</si>
  <si>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</si>
  <si>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</si>
  <si>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</si>
  <si>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</si>
  <si>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</si>
  <si>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</si>
  <si>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</si>
  <si>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</si>
  <si>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</si>
  <si>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</si>
  <si>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</si>
  <si>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</si>
  <si>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</si>
  <si>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</si>
  <si>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</si>
  <si>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</si>
  <si>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</si>
  <si>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</si>
  <si>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</si>
  <si>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</si>
  <si>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</si>
  <si>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</si>
  <si>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</si>
  <si>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</si>
  <si>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</si>
  <si>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</si>
  <si>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</si>
  <si>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</si>
  <si>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</si>
  <si>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</si>
  <si>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</si>
  <si>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</si>
  <si>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</si>
  <si>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</si>
  <si>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</si>
  <si>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</si>
  <si>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</si>
  <si>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</si>
  <si>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</si>
  <si>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</si>
  <si>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</si>
  <si>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</si>
  <si>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</si>
  <si>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</si>
  <si>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</si>
  <si>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</si>
  <si>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</si>
  <si>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</si>
  <si>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</si>
  <si>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</si>
  <si>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</si>
  <si>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</si>
  <si>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</si>
  <si>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</si>
  <si>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</si>
  <si>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</si>
  <si>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</si>
  <si>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</si>
  <si>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</si>
  <si>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</si>
  <si>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</si>
  <si>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</si>
  <si>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</si>
  <si>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</si>
  <si>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</si>
  <si>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</si>
  <si>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</si>
  <si>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</si>
  <si>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</si>
  <si>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</si>
  <si>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</si>
  <si>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</si>
  <si>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</si>
  <si>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</si>
  <si>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</si>
  <si>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</si>
  <si>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</si>
  <si>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</si>
  <si>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</si>
  <si>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</si>
  <si>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</si>
  <si>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</si>
  <si>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</si>
  <si>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</si>
  <si>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</si>
  <si>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</si>
  <si>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</si>
  <si>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</si>
  <si>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</si>
  <si>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</si>
  <si>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</si>
  <si>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</si>
  <si>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</si>
  <si>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</si>
  <si>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</si>
  <si>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</si>
  <si>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</si>
  <si>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</si>
  <si>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</si>
  <si>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</si>
  <si>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</si>
  <si>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</si>
  <si>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</si>
  <si>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</si>
  <si>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</si>
  <si>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</si>
  <si>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</si>
  <si>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</si>
  <si>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</si>
  <si>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</si>
  <si>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</si>
  <si>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</si>
  <si>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</si>
  <si>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</si>
  <si>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</si>
  <si>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</si>
  <si>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</si>
  <si>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</si>
  <si>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</si>
  <si>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</si>
  <si>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</si>
  <si>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Приходи  </t>
  </si>
  <si>
    <t>Разходи</t>
  </si>
  <si>
    <t>Печалба от оперативна дейност</t>
  </si>
  <si>
    <t>Финансови приходи/разходи, нетно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</si>
  <si>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</si>
  <si>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</si>
  <si>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</si>
  <si>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</si>
  <si>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</si>
  <si>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</si>
  <si>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</si>
  <si>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</si>
  <si>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</si>
  <si>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</si>
  <si>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</si>
  <si>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</si>
  <si>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</si>
  <si>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</si>
  <si>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</si>
  <si>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</si>
  <si>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</si>
  <si>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</si>
  <si>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</si>
  <si>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</si>
  <si>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</si>
  <si>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</si>
  <si>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</si>
  <si>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</si>
  <si>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</si>
  <si>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</si>
  <si>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</si>
  <si>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</si>
  <si>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</si>
  <si>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</si>
  <si>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</si>
  <si>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</si>
  <si>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</si>
  <si>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</si>
  <si>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</si>
  <si>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</si>
  <si>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</si>
  <si>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</si>
  <si>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</si>
  <si>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</si>
  <si>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</si>
  <si>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</si>
  <si>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</si>
  <si>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</si>
  <si>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</si>
  <si>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</si>
  <si>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</si>
  <si>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</si>
  <si>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</si>
  <si>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</si>
  <si>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</si>
  <si>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</si>
  <si>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</si>
  <si>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</si>
  <si>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</si>
  <si>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</si>
  <si>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</si>
  <si>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</si>
  <si>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</si>
  <si>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</si>
  <si>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</si>
  <si>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</si>
  <si>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</si>
  <si>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</si>
  <si>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</si>
  <si>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</si>
  <si>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</si>
  <si>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</si>
  <si>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</si>
  <si>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</si>
  <si>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</si>
  <si>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</si>
  <si>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</si>
  <si>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</si>
  <si>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</si>
  <si>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</si>
  <si>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</si>
  <si>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</si>
  <si>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</si>
  <si>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</si>
  <si>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</si>
  <si>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</si>
  <si>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</si>
  <si>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</si>
  <si>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</si>
  <si>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</si>
  <si>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</si>
  <si>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</si>
  <si>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</si>
  <si>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</si>
  <si>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</si>
  <si>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</si>
  <si>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</si>
  <si>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</si>
  <si>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</si>
  <si>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</si>
  <si>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</si>
  <si>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</si>
  <si>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</si>
  <si>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</si>
  <si>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</si>
  <si>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</si>
  <si>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</si>
  <si>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</si>
  <si>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</si>
  <si>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</si>
  <si>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</si>
  <si>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</si>
  <si>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</si>
  <si>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</si>
  <si>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</si>
  <si>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</si>
  <si>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</si>
  <si>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</si>
  <si>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</si>
  <si>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</si>
  <si>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</si>
  <si>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</si>
  <si>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</si>
  <si>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</si>
  <si>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</si>
  <si>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</si>
  <si>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</si>
  <si>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</si>
  <si>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</si>
  <si>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</si>
  <si>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</si>
  <si>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</si>
  <si>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</si>
  <si>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</si>
  <si>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</si>
  <si>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</si>
  <si>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</si>
  <si>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</si>
  <si>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</si>
  <si>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</si>
  <si>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</si>
  <si>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</si>
  <si>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</si>
  <si>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</si>
  <si>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</si>
  <si>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</si>
  <si>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</si>
  <si>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</si>
  <si>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</si>
  <si>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</si>
  <si>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</si>
  <si>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 xml:space="preserve">                                                               /Ст. Неделчева/</t>
  </si>
  <si>
    <t>Нетекущи пасиви</t>
  </si>
  <si>
    <t>Финансирания</t>
  </si>
  <si>
    <t>Парични потоци от инвестицинна дейност</t>
  </si>
  <si>
    <t>Покупка на дълготрайни активи</t>
  </si>
  <si>
    <t>Приходи от финансирания</t>
  </si>
  <si>
    <t>С. Видев</t>
  </si>
  <si>
    <t>/С. Видев/</t>
  </si>
  <si>
    <t>Други нетекущи задължения</t>
  </si>
  <si>
    <t>-</t>
  </si>
  <si>
    <t>Провизии</t>
  </si>
  <si>
    <t>Други текущи</t>
  </si>
  <si>
    <t xml:space="preserve"> 2021 BGN'000</t>
  </si>
  <si>
    <t xml:space="preserve"> 6. Стопански инвентар</t>
  </si>
  <si>
    <t xml:space="preserve"> 2022 BGN'000</t>
  </si>
  <si>
    <t xml:space="preserve"> 2021             BGN'000</t>
  </si>
  <si>
    <t>Промени в собствения капитал за 2022 година</t>
  </si>
  <si>
    <t>343</t>
  </si>
  <si>
    <t>към  30.06.2022г.</t>
  </si>
  <si>
    <t>към 30.06.2022 г.</t>
  </si>
  <si>
    <t>СПРАВКА ЗА ДЪЛГОТРАЙНИТЕ (ДЪЛГОСРОЧНИТЕ) АКТИВИ към 30.06.2022г.</t>
  </si>
  <si>
    <t>СПРАВКА ЗА ВЗЕМАНИЯТА, ЗАДЪЛЖЕНИЯТА И ПРОВИЗИИТЕ към 30.06.2022г.</t>
  </si>
  <si>
    <t>Остатък на 1 януари 2022 година</t>
  </si>
  <si>
    <t>Преизчислен остатък към 01.01.2022 година</t>
  </si>
  <si>
    <t>Промени в собствения капитал към 30.06.2022 година</t>
  </si>
  <si>
    <t>Сума на всеобхватния доход за годината бруто</t>
  </si>
  <si>
    <t>Остатък на 30 юни 2022 година</t>
  </si>
  <si>
    <t>Разпределяне на печалбата за дивиденти</t>
  </si>
  <si>
    <t>Други</t>
  </si>
  <si>
    <t>Остатък към 30.06.2022 година</t>
  </si>
  <si>
    <t>8.1</t>
  </si>
  <si>
    <t>9.1</t>
  </si>
  <si>
    <t>7.3</t>
  </si>
  <si>
    <t>3.1</t>
  </si>
  <si>
    <t>3.2</t>
  </si>
  <si>
    <t>4.1</t>
  </si>
  <si>
    <t>4.2</t>
  </si>
  <si>
    <t>4.3</t>
  </si>
  <si>
    <t>7.1</t>
  </si>
  <si>
    <t>5.1</t>
  </si>
  <si>
    <t>5.2</t>
  </si>
  <si>
    <t>5.3</t>
  </si>
  <si>
    <t>5.4</t>
  </si>
  <si>
    <t>6</t>
  </si>
  <si>
    <t>7.2</t>
  </si>
  <si>
    <t>8.2</t>
  </si>
  <si>
    <t>9.2</t>
  </si>
  <si>
    <t>9.3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</si>
</sst>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_);_(@_)"/>
    <numFmt numFmtId="173" formatCode="_(* #,##0.00_);_(* \(#,##0.00\);_(* &quot;-&quot;??_);_(@_)"/>
    <numFmt numFmtId="174" formatCode="_(* #,##0_);_(* \(#,##0\);_(* &quot;-&quot;??_);_(@_)"/>
    <numFmt numFmtId="175" formatCode="_(* #,##0_);_(* \(#,##0\);_(* &quot; &quot;_);_(@_)"/>
    <numFmt numFmtId="176" formatCode="[$-402]dd\ mmmm\ yyyy\ &quot;г.&quot;"/>
    <numFmt numFmtId="177" formatCode="hh:mm:ss\ &quot;ч.&quot;"/>
    <numFmt numFmtId="178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Accounting"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</cellStyleXfs>
  <cellXfs count="410">
    <xf numFmtId="0" fontId="0" fillId="0" borderId="0" xfId="0" applyAlignment="1">
      <alignment/>
    </xf>
    <xf numFmtId="172" fontId="6" fillId="0" borderId="0" xfId="34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/>
    </xf>
    <xf numFmtId="0" fontId="5" fillId="0" borderId="0" xfId="33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3" applyFont="1" applyFill="1" applyBorder="1" applyAlignment="1">
      <alignment horizontal="right" vertical="center"/>
      <protection/>
    </xf>
    <xf numFmtId="0" fontId="6" fillId="0" borderId="0" xfId="37" applyFont="1" applyFill="1" applyBorder="1" applyAlignment="1">
      <alignment horizontal="center" vertical="center"/>
      <protection/>
    </xf>
    <xf numFmtId="0" fontId="7" fillId="0" borderId="0" xfId="37" applyFont="1" applyFill="1" applyBorder="1" applyAlignment="1">
      <alignment horizontal="center" vertical="center"/>
      <protection/>
    </xf>
    <xf numFmtId="0" fontId="6" fillId="0" borderId="0" xfId="34" applyFont="1" applyFill="1" applyBorder="1" applyAlignment="1">
      <alignment vertical="center"/>
      <protection/>
    </xf>
    <xf numFmtId="49" fontId="14" fillId="0" borderId="0" xfId="35" applyNumberFormat="1" applyFont="1" applyFill="1" applyBorder="1" applyAlignment="1">
      <alignment horizontal="right" vertical="center"/>
      <protection/>
    </xf>
    <xf numFmtId="0" fontId="6" fillId="0" borderId="0" xfId="37" applyFont="1" applyFill="1" applyBorder="1" applyAlignment="1" quotePrefix="1">
      <alignment horizontal="center" vertical="center"/>
      <protection/>
    </xf>
    <xf numFmtId="0" fontId="6" fillId="0" borderId="0" xfId="34" applyFont="1" applyFill="1">
      <alignment/>
      <protection/>
    </xf>
    <xf numFmtId="172" fontId="6" fillId="0" borderId="0" xfId="34" applyNumberFormat="1" applyFont="1" applyFill="1" applyBorder="1">
      <alignment/>
      <protection/>
    </xf>
    <xf numFmtId="172" fontId="6" fillId="0" borderId="0" xfId="34" applyNumberFormat="1" applyFont="1" applyFill="1">
      <alignment/>
      <protection/>
    </xf>
    <xf numFmtId="0" fontId="14" fillId="0" borderId="0" xfId="34" applyFont="1" applyFill="1" applyBorder="1" applyAlignment="1">
      <alignment vertical="top" wrapText="1"/>
      <protection/>
    </xf>
    <xf numFmtId="0" fontId="16" fillId="0" borderId="0" xfId="34" applyFont="1" applyFill="1" applyBorder="1" applyAlignment="1">
      <alignment vertical="top" wrapText="1"/>
      <protection/>
    </xf>
    <xf numFmtId="0" fontId="7" fillId="0" borderId="0" xfId="34" applyFont="1" applyFill="1">
      <alignment/>
      <protection/>
    </xf>
    <xf numFmtId="172" fontId="7" fillId="0" borderId="0" xfId="34" applyNumberFormat="1" applyFont="1" applyFill="1" applyBorder="1">
      <alignment/>
      <protection/>
    </xf>
    <xf numFmtId="0" fontId="6" fillId="0" borderId="0" xfId="34" applyFont="1" applyFill="1" applyBorder="1" applyAlignment="1">
      <alignment horizontal="center"/>
      <protection/>
    </xf>
    <xf numFmtId="172" fontId="7" fillId="0" borderId="0" xfId="34" applyNumberFormat="1" applyFont="1" applyFill="1" applyBorder="1" applyAlignment="1">
      <alignment horizontal="center"/>
      <protection/>
    </xf>
    <xf numFmtId="0" fontId="4" fillId="0" borderId="0" xfId="34" applyFont="1" applyFill="1" applyBorder="1">
      <alignment/>
      <protection/>
    </xf>
    <xf numFmtId="0" fontId="6" fillId="0" borderId="0" xfId="34" applyFont="1" applyFill="1" applyBorder="1" applyAlignment="1">
      <alignment horizontal="right"/>
      <protection/>
    </xf>
    <xf numFmtId="0" fontId="17" fillId="0" borderId="0" xfId="34" applyFont="1" applyFill="1" applyBorder="1">
      <alignment/>
      <protection/>
    </xf>
    <xf numFmtId="0" fontId="17" fillId="0" borderId="0" xfId="34" applyFont="1" applyFill="1">
      <alignment/>
      <protection/>
    </xf>
    <xf numFmtId="172" fontId="6" fillId="0" borderId="0" xfId="34" applyNumberFormat="1" applyFont="1" applyFill="1" applyAlignment="1">
      <alignment horizontal="right"/>
      <protection/>
    </xf>
    <xf numFmtId="0" fontId="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2" fontId="1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2" fontId="6" fillId="32" borderId="0" xfId="0" applyNumberFormat="1" applyFont="1" applyFill="1" applyBorder="1" applyAlignment="1">
      <alignment horizontal="right"/>
    </xf>
    <xf numFmtId="172" fontId="13" fillId="32" borderId="0" xfId="35" applyNumberFormat="1" applyFont="1" applyFill="1" applyBorder="1" applyAlignment="1">
      <alignment horizontal="center" vertical="center" wrapText="1"/>
      <protection/>
    </xf>
    <xf numFmtId="172" fontId="4" fillId="32" borderId="0" xfId="0" applyNumberFormat="1" applyFont="1" applyFill="1" applyBorder="1" applyAlignment="1">
      <alignment horizontal="right" vertical="center" wrapText="1"/>
    </xf>
    <xf numFmtId="0" fontId="14" fillId="32" borderId="0" xfId="34" applyFont="1" applyFill="1" applyBorder="1" applyAlignment="1">
      <alignment vertical="top" wrapText="1"/>
      <protection/>
    </xf>
    <xf numFmtId="172" fontId="7" fillId="32" borderId="0" xfId="34" applyNumberFormat="1" applyFont="1" applyFill="1" applyBorder="1" applyAlignment="1">
      <alignment horizontal="right"/>
      <protection/>
    </xf>
    <xf numFmtId="172" fontId="6" fillId="32" borderId="0" xfId="34" applyNumberFormat="1" applyFont="1" applyFill="1" applyBorder="1">
      <alignment/>
      <protection/>
    </xf>
    <xf numFmtId="172" fontId="6" fillId="32" borderId="0" xfId="34" applyNumberFormat="1" applyFont="1" applyFill="1" applyBorder="1" applyAlignment="1">
      <alignment horizontal="right"/>
      <protection/>
    </xf>
    <xf numFmtId="0" fontId="11" fillId="32" borderId="0" xfId="34" applyFont="1" applyFill="1" applyBorder="1" applyAlignment="1">
      <alignment horizontal="left" wrapText="1"/>
      <protection/>
    </xf>
    <xf numFmtId="0" fontId="11" fillId="32" borderId="0" xfId="34" applyFont="1" applyFill="1" applyBorder="1">
      <alignment/>
      <protection/>
    </xf>
    <xf numFmtId="0" fontId="7" fillId="32" borderId="0" xfId="33" applyFont="1" applyFill="1" applyBorder="1" applyAlignment="1">
      <alignment horizontal="left" vertical="center"/>
      <protection/>
    </xf>
    <xf numFmtId="0" fontId="4" fillId="3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center" vertical="center"/>
    </xf>
    <xf numFmtId="172" fontId="4" fillId="32" borderId="0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vertical="center"/>
    </xf>
    <xf numFmtId="0" fontId="8" fillId="0" borderId="0" xfId="0" applyFont="1" applyAlignment="1" applyProtection="1">
      <alignment wrapText="1"/>
      <protection/>
    </xf>
    <xf numFmtId="172" fontId="11" fillId="32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72" fontId="11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/>
    </xf>
    <xf numFmtId="0" fontId="9" fillId="0" borderId="0" xfId="33" applyFont="1" applyFill="1" applyBorder="1" applyAlignment="1">
      <alignment vertical="center"/>
      <protection/>
    </xf>
    <xf numFmtId="172" fontId="4" fillId="0" borderId="0" xfId="0" applyNumberFormat="1" applyFont="1" applyFill="1" applyBorder="1" applyAlignment="1">
      <alignment horizontal="center" vertical="center" wrapText="1"/>
    </xf>
    <xf numFmtId="0" fontId="12" fillId="0" borderId="0" xfId="33" applyFont="1" applyFill="1" applyBorder="1" applyAlignment="1">
      <alignment horizontal="left" vertical="center"/>
      <protection/>
    </xf>
    <xf numFmtId="0" fontId="16" fillId="0" borderId="0" xfId="33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left"/>
    </xf>
    <xf numFmtId="172" fontId="4" fillId="32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19" fillId="0" borderId="0" xfId="33" applyFont="1" applyFill="1" applyBorder="1" applyAlignment="1">
      <alignment vertical="center"/>
      <protection/>
    </xf>
    <xf numFmtId="49" fontId="19" fillId="0" borderId="0" xfId="33" applyNumberFormat="1" applyFont="1" applyFill="1" applyBorder="1" applyAlignment="1">
      <alignment horizontal="right" vertical="center"/>
      <protection/>
    </xf>
    <xf numFmtId="0" fontId="20" fillId="0" borderId="0" xfId="33" applyFont="1" applyFill="1" applyBorder="1" applyAlignment="1">
      <alignment vertical="center"/>
      <protection/>
    </xf>
    <xf numFmtId="0" fontId="6" fillId="32" borderId="0" xfId="34" applyFont="1" applyFill="1">
      <alignment/>
      <protection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24" fillId="0" borderId="0" xfId="34" applyFont="1" applyFill="1" applyBorder="1" applyAlignment="1" applyProtection="1">
      <alignment vertical="top" wrapText="1"/>
      <protection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wrapText="1"/>
      <protection/>
    </xf>
    <xf numFmtId="0" fontId="16" fillId="0" borderId="0" xfId="0" applyFont="1" applyFill="1" applyBorder="1" applyAlignment="1">
      <alignment/>
    </xf>
    <xf numFmtId="49" fontId="9" fillId="0" borderId="0" xfId="33" applyNumberFormat="1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wrapText="1"/>
      <protection/>
    </xf>
    <xf numFmtId="0" fontId="16" fillId="0" borderId="0" xfId="34" applyFont="1" applyFill="1" applyBorder="1" applyAlignment="1">
      <alignment vertical="top"/>
      <protection/>
    </xf>
    <xf numFmtId="0" fontId="19" fillId="0" borderId="0" xfId="33" applyNumberFormat="1" applyFont="1" applyFill="1" applyBorder="1" applyAlignment="1">
      <alignment vertical="center"/>
      <protection/>
    </xf>
    <xf numFmtId="0" fontId="6" fillId="0" borderId="0" xfId="34" applyFont="1" applyFill="1" applyBorder="1" applyAlignment="1">
      <alignment horizontal="center" vertical="center"/>
      <protection/>
    </xf>
    <xf numFmtId="0" fontId="15" fillId="0" borderId="0" xfId="37" applyFont="1" applyFill="1" applyBorder="1" applyAlignment="1">
      <alignment horizontal="center" vertical="center"/>
      <protection/>
    </xf>
    <xf numFmtId="172" fontId="6" fillId="0" borderId="0" xfId="34" applyNumberFormat="1" applyFont="1" applyFill="1" applyBorder="1" applyAlignment="1">
      <alignment horizontal="center"/>
      <protection/>
    </xf>
    <xf numFmtId="0" fontId="7" fillId="0" borderId="0" xfId="34" applyFont="1" applyFill="1" applyAlignment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11" fillId="32" borderId="0" xfId="33" applyFont="1" applyFill="1" applyBorder="1" applyAlignment="1">
      <alignment horizontal="left" vertical="center"/>
      <protection/>
    </xf>
    <xf numFmtId="0" fontId="4" fillId="0" borderId="0" xfId="35" applyNumberFormat="1" applyFont="1" applyFill="1" applyBorder="1" applyAlignment="1" applyProtection="1">
      <alignment vertical="top"/>
      <protection/>
    </xf>
    <xf numFmtId="0" fontId="4" fillId="0" borderId="0" xfId="35" applyNumberFormat="1" applyFont="1" applyFill="1" applyBorder="1" applyAlignment="1" applyProtection="1">
      <alignment vertical="top"/>
      <protection locked="0"/>
    </xf>
    <xf numFmtId="0" fontId="9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right"/>
    </xf>
    <xf numFmtId="0" fontId="9" fillId="0" borderId="0" xfId="35" applyNumberFormat="1" applyFont="1" applyFill="1" applyBorder="1" applyAlignment="1" applyProtection="1">
      <alignment vertical="top"/>
      <protection locked="0"/>
    </xf>
    <xf numFmtId="0" fontId="11" fillId="32" borderId="0" xfId="0" applyFont="1" applyFill="1" applyBorder="1" applyAlignment="1">
      <alignment horizontal="right"/>
    </xf>
    <xf numFmtId="0" fontId="11" fillId="0" borderId="0" xfId="35" applyNumberFormat="1" applyFont="1" applyFill="1" applyBorder="1" applyAlignment="1" applyProtection="1">
      <alignment vertical="center"/>
      <protection/>
    </xf>
    <xf numFmtId="0" fontId="4" fillId="0" borderId="0" xfId="35" applyNumberFormat="1" applyFont="1" applyFill="1" applyBorder="1" applyAlignment="1" applyProtection="1">
      <alignment vertical="center"/>
      <protection/>
    </xf>
    <xf numFmtId="0" fontId="4" fillId="0" borderId="0" xfId="35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1" fillId="32" borderId="0" xfId="35" applyNumberFormat="1" applyFont="1" applyFill="1" applyBorder="1" applyAlignment="1" applyProtection="1">
      <alignment vertical="center"/>
      <protection/>
    </xf>
    <xf numFmtId="174" fontId="4" fillId="0" borderId="0" xfId="35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>
      <alignment horizontal="right"/>
    </xf>
    <xf numFmtId="0" fontId="12" fillId="0" borderId="0" xfId="33" applyFont="1" applyFill="1" applyBorder="1" applyAlignment="1" quotePrefix="1">
      <alignment horizontal="left"/>
      <protection/>
    </xf>
    <xf numFmtId="0" fontId="12" fillId="0" borderId="0" xfId="35" applyNumberFormat="1" applyFont="1" applyFill="1" applyBorder="1" applyAlignment="1" applyProtection="1" quotePrefix="1">
      <alignment horizontal="right" vertical="top"/>
      <protection/>
    </xf>
    <xf numFmtId="0" fontId="12" fillId="0" borderId="0" xfId="35" applyNumberFormat="1" applyFont="1" applyFill="1" applyBorder="1" applyAlignment="1" applyProtection="1">
      <alignment vertical="top"/>
      <protection/>
    </xf>
    <xf numFmtId="0" fontId="4" fillId="0" borderId="0" xfId="35" applyFont="1" applyFill="1" applyAlignment="1">
      <alignment horizontal="left"/>
      <protection/>
    </xf>
    <xf numFmtId="0" fontId="11" fillId="0" borderId="0" xfId="35" applyNumberFormat="1" applyFont="1" applyFill="1" applyBorder="1" applyAlignment="1" applyProtection="1">
      <alignment vertical="top"/>
      <protection locked="0"/>
    </xf>
    <xf numFmtId="0" fontId="12" fillId="32" borderId="0" xfId="35" applyNumberFormat="1" applyFont="1" applyFill="1" applyBorder="1" applyAlignment="1" applyProtection="1">
      <alignment horizontal="right" vertical="top" wrapText="1"/>
      <protection/>
    </xf>
    <xf numFmtId="0" fontId="12" fillId="32" borderId="0" xfId="35" applyNumberFormat="1" applyFont="1" applyFill="1" applyBorder="1" applyAlignment="1" applyProtection="1">
      <alignment horizontal="center" vertical="top" wrapText="1"/>
      <protection/>
    </xf>
    <xf numFmtId="0" fontId="4" fillId="32" borderId="0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right" vertical="top"/>
    </xf>
    <xf numFmtId="0" fontId="11" fillId="32" borderId="0" xfId="35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 vertical="center"/>
    </xf>
    <xf numFmtId="172" fontId="4" fillId="32" borderId="0" xfId="0" applyNumberFormat="1" applyFont="1" applyFill="1" applyBorder="1" applyAlignment="1">
      <alignment horizontal="left" vertical="center"/>
    </xf>
    <xf numFmtId="172" fontId="7" fillId="0" borderId="0" xfId="34" applyNumberFormat="1" applyFont="1" applyFill="1" applyBorder="1" applyAlignment="1">
      <alignment horizontal="right"/>
      <protection/>
    </xf>
    <xf numFmtId="172" fontId="7" fillId="0" borderId="10" xfId="34" applyNumberFormat="1" applyFont="1" applyFill="1" applyBorder="1" applyAlignment="1">
      <alignment horizontal="right"/>
      <protection/>
    </xf>
    <xf numFmtId="172" fontId="7" fillId="32" borderId="11" xfId="34" applyNumberFormat="1" applyFont="1" applyFill="1" applyBorder="1" applyAlignment="1">
      <alignment horizontal="right"/>
      <protection/>
    </xf>
    <xf numFmtId="172" fontId="6" fillId="32" borderId="11" xfId="34" applyNumberFormat="1" applyFont="1" applyFill="1" applyBorder="1" applyAlignment="1">
      <alignment horizontal="right"/>
      <protection/>
    </xf>
    <xf numFmtId="0" fontId="11" fillId="0" borderId="0" xfId="34" applyFont="1" applyFill="1" applyBorder="1" applyAlignment="1">
      <alignment horizontal="left" wrapText="1"/>
      <protection/>
    </xf>
    <xf numFmtId="172" fontId="7" fillId="0" borderId="0" xfId="34" applyNumberFormat="1" applyFont="1" applyFill="1" applyBorder="1" applyAlignment="1">
      <alignment horizontal="right"/>
      <protection/>
    </xf>
    <xf numFmtId="0" fontId="4" fillId="0" borderId="0" xfId="34" applyFont="1" applyFill="1" applyBorder="1" applyAlignment="1">
      <alignment horizontal="center"/>
      <protection/>
    </xf>
    <xf numFmtId="0" fontId="4" fillId="32" borderId="0" xfId="34" applyFont="1" applyFill="1" applyBorder="1">
      <alignment/>
      <protection/>
    </xf>
    <xf numFmtId="0" fontId="6" fillId="32" borderId="0" xfId="34" applyFont="1" applyFill="1" applyBorder="1" applyAlignment="1">
      <alignment horizontal="center"/>
      <protection/>
    </xf>
    <xf numFmtId="0" fontId="17" fillId="32" borderId="0" xfId="34" applyFont="1" applyFill="1" applyBorder="1">
      <alignment/>
      <protection/>
    </xf>
    <xf numFmtId="0" fontId="4" fillId="32" borderId="0" xfId="35" applyNumberFormat="1" applyFont="1" applyFill="1" applyBorder="1" applyAlignment="1" applyProtection="1">
      <alignment horizontal="left" vertical="center"/>
      <protection/>
    </xf>
    <xf numFmtId="0" fontId="4" fillId="32" borderId="0" xfId="35" applyNumberFormat="1" applyFont="1" applyFill="1" applyBorder="1" applyAlignment="1" applyProtection="1">
      <alignment vertical="center"/>
      <protection/>
    </xf>
    <xf numFmtId="0" fontId="4" fillId="0" borderId="0" xfId="35" applyNumberFormat="1" applyFont="1" applyFill="1" applyBorder="1" applyAlignment="1" applyProtection="1">
      <alignment horizontal="center" vertical="center"/>
      <protection/>
    </xf>
    <xf numFmtId="0" fontId="11" fillId="0" borderId="11" xfId="35" applyNumberFormat="1" applyFont="1" applyFill="1" applyBorder="1" applyAlignment="1" applyProtection="1">
      <alignment vertical="center"/>
      <protection/>
    </xf>
    <xf numFmtId="0" fontId="11" fillId="32" borderId="12" xfId="35" applyNumberFormat="1" applyFont="1" applyFill="1" applyBorder="1" applyAlignment="1" applyProtection="1">
      <alignment horizontal="left" vertical="center"/>
      <protection/>
    </xf>
    <xf numFmtId="0" fontId="4" fillId="32" borderId="12" xfId="35" applyNumberFormat="1" applyFont="1" applyFill="1" applyBorder="1" applyAlignment="1" applyProtection="1">
      <alignment vertical="center"/>
      <protection/>
    </xf>
    <xf numFmtId="0" fontId="4" fillId="32" borderId="12" xfId="0" applyFont="1" applyFill="1" applyBorder="1" applyAlignment="1">
      <alignment/>
    </xf>
    <xf numFmtId="175" fontId="11" fillId="0" borderId="11" xfId="35" applyNumberFormat="1" applyFont="1" applyFill="1" applyBorder="1" applyAlignment="1" applyProtection="1">
      <alignment vertical="center"/>
      <protection/>
    </xf>
    <xf numFmtId="175" fontId="4" fillId="0" borderId="11" xfId="35" applyNumberFormat="1" applyFont="1" applyFill="1" applyBorder="1" applyAlignment="1" applyProtection="1">
      <alignment vertical="center"/>
      <protection/>
    </xf>
    <xf numFmtId="175" fontId="4" fillId="0" borderId="0" xfId="55" applyNumberFormat="1" applyFont="1" applyFill="1" applyBorder="1" applyAlignment="1" applyProtection="1">
      <alignment vertical="center"/>
      <protection/>
    </xf>
    <xf numFmtId="175" fontId="4" fillId="0" borderId="0" xfId="35" applyNumberFormat="1" applyFont="1" applyFill="1" applyBorder="1" applyAlignment="1" applyProtection="1">
      <alignment vertical="center"/>
      <protection/>
    </xf>
    <xf numFmtId="175" fontId="11" fillId="32" borderId="12" xfId="55" applyNumberFormat="1" applyFont="1" applyFill="1" applyBorder="1" applyAlignment="1" applyProtection="1">
      <alignment vertical="center"/>
      <protection/>
    </xf>
    <xf numFmtId="175" fontId="11" fillId="32" borderId="12" xfId="35" applyNumberFormat="1" applyFont="1" applyFill="1" applyBorder="1" applyAlignment="1" applyProtection="1">
      <alignment vertical="center"/>
      <protection/>
    </xf>
    <xf numFmtId="175" fontId="4" fillId="32" borderId="0" xfId="55" applyNumberFormat="1" applyFont="1" applyFill="1" applyBorder="1" applyAlignment="1" applyProtection="1">
      <alignment vertical="center"/>
      <protection/>
    </xf>
    <xf numFmtId="175" fontId="4" fillId="32" borderId="0" xfId="35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7" fillId="32" borderId="0" xfId="37" applyFont="1" applyFill="1" applyBorder="1" applyAlignment="1">
      <alignment horizontal="center" vertical="center"/>
      <protection/>
    </xf>
    <xf numFmtId="0" fontId="11" fillId="32" borderId="0" xfId="35" applyNumberFormat="1" applyFont="1" applyFill="1" applyBorder="1" applyAlignment="1" applyProtection="1">
      <alignment horizontal="center" wrapText="1"/>
      <protection/>
    </xf>
    <xf numFmtId="0" fontId="11" fillId="32" borderId="0" xfId="35" applyNumberFormat="1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>
      <alignment vertical="center"/>
    </xf>
    <xf numFmtId="0" fontId="7" fillId="32" borderId="14" xfId="33" applyFont="1" applyFill="1" applyBorder="1" applyAlignment="1">
      <alignment vertical="center"/>
      <protection/>
    </xf>
    <xf numFmtId="0" fontId="0" fillId="32" borderId="14" xfId="0" applyFill="1" applyBorder="1" applyAlignment="1">
      <alignment/>
    </xf>
    <xf numFmtId="0" fontId="11" fillId="32" borderId="0" xfId="33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0" fontId="20" fillId="33" borderId="0" xfId="33" applyFont="1" applyFill="1" applyBorder="1" applyAlignment="1">
      <alignment vertical="center"/>
      <protection/>
    </xf>
    <xf numFmtId="0" fontId="4" fillId="32" borderId="0" xfId="0" applyFont="1" applyFill="1" applyBorder="1" applyAlignment="1">
      <alignment horizontal="center"/>
    </xf>
    <xf numFmtId="0" fontId="11" fillId="0" borderId="0" xfId="35" applyNumberFormat="1" applyFont="1" applyFill="1" applyBorder="1" applyAlignment="1" applyProtection="1">
      <alignment horizontal="right" vertical="top"/>
      <protection locked="0"/>
    </xf>
    <xf numFmtId="49" fontId="9" fillId="0" borderId="0" xfId="0" applyNumberFormat="1" applyFont="1" applyFill="1" applyBorder="1" applyAlignment="1">
      <alignment horizontal="center"/>
    </xf>
    <xf numFmtId="49" fontId="9" fillId="0" borderId="0" xfId="33" applyNumberFormat="1" applyFont="1" applyFill="1" applyBorder="1" applyAlignment="1">
      <alignment horizontal="left" vertical="center"/>
      <protection/>
    </xf>
    <xf numFmtId="0" fontId="16" fillId="33" borderId="0" xfId="34" applyFont="1" applyFill="1" applyBorder="1" applyAlignment="1">
      <alignment vertical="top" wrapText="1"/>
      <protection/>
    </xf>
    <xf numFmtId="0" fontId="19" fillId="33" borderId="0" xfId="33" applyFont="1" applyFill="1" applyBorder="1" applyAlignment="1">
      <alignment vertical="center"/>
      <protection/>
    </xf>
    <xf numFmtId="0" fontId="12" fillId="33" borderId="0" xfId="33" applyFont="1" applyFill="1" applyBorder="1" applyAlignment="1">
      <alignment vertical="center"/>
      <protection/>
    </xf>
    <xf numFmtId="172" fontId="11" fillId="32" borderId="0" xfId="0" applyNumberFormat="1" applyFont="1" applyFill="1" applyBorder="1" applyAlignment="1">
      <alignment horizontal="right" vertical="center" wrapText="1"/>
    </xf>
    <xf numFmtId="0" fontId="11" fillId="32" borderId="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172" fontId="4" fillId="0" borderId="15" xfId="0" applyNumberFormat="1" applyFont="1" applyFill="1" applyBorder="1" applyAlignment="1">
      <alignment/>
    </xf>
    <xf numFmtId="172" fontId="4" fillId="32" borderId="15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/>
    </xf>
    <xf numFmtId="172" fontId="4" fillId="32" borderId="16" xfId="0" applyNumberFormat="1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3" fontId="11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2" fontId="11" fillId="32" borderId="0" xfId="36" applyNumberFormat="1" applyFont="1" applyFill="1" applyBorder="1" applyAlignment="1">
      <alignment vertical="center"/>
      <protection/>
    </xf>
    <xf numFmtId="49" fontId="14" fillId="32" borderId="0" xfId="35" applyNumberFormat="1" applyFont="1" applyFill="1" applyBorder="1" applyAlignment="1">
      <alignment horizontal="right" vertical="center" wrapText="1"/>
      <protection/>
    </xf>
    <xf numFmtId="0" fontId="21" fillId="32" borderId="0" xfId="0" applyFont="1" applyFill="1" applyBorder="1" applyAlignment="1">
      <alignment horizontal="left" vertical="center"/>
    </xf>
    <xf numFmtId="172" fontId="4" fillId="0" borderId="0" xfId="36" applyNumberFormat="1" applyFont="1" applyFill="1" applyBorder="1" applyAlignment="1">
      <alignment vertical="center"/>
      <protection/>
    </xf>
    <xf numFmtId="0" fontId="11" fillId="32" borderId="10" xfId="0" applyFont="1" applyFill="1" applyBorder="1" applyAlignment="1">
      <alignment/>
    </xf>
    <xf numFmtId="3" fontId="11" fillId="32" borderId="10" xfId="0" applyNumberFormat="1" applyFont="1" applyFill="1" applyBorder="1" applyAlignment="1">
      <alignment/>
    </xf>
    <xf numFmtId="3" fontId="11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72" fontId="14" fillId="33" borderId="0" xfId="35" applyNumberFormat="1" applyFont="1" applyFill="1" applyBorder="1" applyAlignment="1">
      <alignment horizontal="right" vertical="center" wrapText="1"/>
      <protection/>
    </xf>
    <xf numFmtId="0" fontId="11" fillId="33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20" fillId="0" borderId="0" xfId="33" applyFont="1" applyFill="1" applyBorder="1" applyAlignment="1">
      <alignment horizontal="right"/>
      <protection/>
    </xf>
    <xf numFmtId="0" fontId="20" fillId="0" borderId="0" xfId="33" applyFont="1" applyFill="1" applyBorder="1" applyAlignment="1">
      <alignment horizontal="left" vertical="center"/>
      <protection/>
    </xf>
    <xf numFmtId="0" fontId="4" fillId="3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38" applyFill="1" applyAlignment="1">
      <alignment/>
      <protection/>
    </xf>
    <xf numFmtId="0" fontId="25" fillId="0" borderId="13" xfId="38" applyFont="1" applyFill="1" applyBorder="1" applyAlignment="1">
      <alignment horizontal="center" vertical="center" wrapText="1"/>
      <protection/>
    </xf>
    <xf numFmtId="0" fontId="0" fillId="0" borderId="0" xfId="38">
      <alignment/>
      <protection/>
    </xf>
    <xf numFmtId="0" fontId="26" fillId="0" borderId="0" xfId="38" applyFont="1" applyAlignment="1">
      <alignment/>
      <protection/>
    </xf>
    <xf numFmtId="0" fontId="26" fillId="0" borderId="0" xfId="38" applyFont="1" applyFill="1" applyAlignment="1">
      <alignment/>
      <protection/>
    </xf>
    <xf numFmtId="0" fontId="25" fillId="0" borderId="17" xfId="38" applyFont="1" applyFill="1" applyBorder="1" applyAlignment="1">
      <alignment horizontal="center" vertical="center" wrapText="1"/>
      <protection/>
    </xf>
    <xf numFmtId="0" fontId="25" fillId="0" borderId="13" xfId="38" applyFont="1" applyFill="1" applyBorder="1" applyAlignment="1">
      <alignment horizontal="center" vertical="center" wrapText="1"/>
      <protection/>
    </xf>
    <xf numFmtId="0" fontId="25" fillId="0" borderId="18" xfId="38" applyFont="1" applyFill="1" applyBorder="1" applyAlignment="1">
      <alignment/>
      <protection/>
    </xf>
    <xf numFmtId="0" fontId="25" fillId="0" borderId="19" xfId="38" applyFont="1" applyFill="1" applyBorder="1" applyAlignment="1">
      <alignment horizontal="center" vertical="center" wrapText="1"/>
      <protection/>
    </xf>
    <xf numFmtId="0" fontId="27" fillId="0" borderId="18" xfId="38" applyFont="1" applyFill="1" applyBorder="1">
      <alignment/>
      <protection/>
    </xf>
    <xf numFmtId="0" fontId="25" fillId="0" borderId="13" xfId="38" applyNumberFormat="1" applyFont="1" applyFill="1" applyBorder="1" applyAlignment="1" applyProtection="1">
      <alignment vertical="center" wrapText="1"/>
      <protection locked="0"/>
    </xf>
    <xf numFmtId="0" fontId="25" fillId="0" borderId="13" xfId="38" applyNumberFormat="1" applyFont="1" applyFill="1" applyBorder="1" applyAlignment="1" applyProtection="1">
      <alignment/>
      <protection locked="0"/>
    </xf>
    <xf numFmtId="0" fontId="25" fillId="0" borderId="17" xfId="38" applyNumberFormat="1" applyFont="1" applyFill="1" applyBorder="1" applyAlignment="1" applyProtection="1">
      <alignment vertical="center" wrapText="1"/>
      <protection locked="0"/>
    </xf>
    <xf numFmtId="0" fontId="25" fillId="0" borderId="18" xfId="38" applyFont="1" applyFill="1" applyBorder="1">
      <alignment/>
      <protection/>
    </xf>
    <xf numFmtId="0" fontId="25" fillId="0" borderId="13" xfId="38" applyNumberFormat="1" applyFont="1" applyFill="1" applyBorder="1" applyAlignment="1" applyProtection="1">
      <alignment vertical="center" wrapText="1"/>
      <protection locked="0"/>
    </xf>
    <xf numFmtId="0" fontId="25" fillId="0" borderId="13" xfId="38" applyNumberFormat="1" applyFont="1" applyFill="1" applyBorder="1" applyAlignment="1" applyProtection="1">
      <alignment/>
      <protection locked="0"/>
    </xf>
    <xf numFmtId="0" fontId="25" fillId="0" borderId="0" xfId="38" applyNumberFormat="1" applyFont="1" applyFill="1" applyBorder="1" applyAlignment="1" applyProtection="1">
      <alignment/>
      <protection locked="0"/>
    </xf>
    <xf numFmtId="0" fontId="27" fillId="0" borderId="18" xfId="38" applyFont="1" applyFill="1" applyBorder="1">
      <alignment/>
      <protection/>
    </xf>
    <xf numFmtId="0" fontId="27" fillId="0" borderId="13" xfId="38" applyNumberFormat="1" applyFont="1" applyFill="1" applyBorder="1" applyAlignment="1" applyProtection="1">
      <alignment/>
      <protection locked="0"/>
    </xf>
    <xf numFmtId="0" fontId="27" fillId="0" borderId="17" xfId="38" applyNumberFormat="1" applyFont="1" applyFill="1" applyBorder="1" applyAlignment="1" applyProtection="1">
      <alignment/>
      <protection locked="0"/>
    </xf>
    <xf numFmtId="0" fontId="27" fillId="0" borderId="18" xfId="38" applyFont="1" applyFill="1" applyBorder="1" applyAlignment="1">
      <alignment vertical="center"/>
      <protection/>
    </xf>
    <xf numFmtId="0" fontId="25" fillId="0" borderId="18" xfId="38" applyFont="1" applyFill="1" applyBorder="1" applyAlignment="1">
      <alignment vertical="center"/>
      <protection/>
    </xf>
    <xf numFmtId="0" fontId="25" fillId="0" borderId="18" xfId="38" applyFont="1" applyFill="1" applyBorder="1" applyAlignment="1">
      <alignment vertical="center" wrapText="1"/>
      <protection/>
    </xf>
    <xf numFmtId="0" fontId="25" fillId="0" borderId="16" xfId="38" applyNumberFormat="1" applyFont="1" applyFill="1" applyBorder="1" applyAlignment="1" applyProtection="1">
      <alignment vertical="center"/>
      <protection locked="0"/>
    </xf>
    <xf numFmtId="0" fontId="25" fillId="0" borderId="16" xfId="38" applyNumberFormat="1" applyFont="1" applyFill="1" applyBorder="1" applyAlignment="1" applyProtection="1">
      <alignment vertical="center"/>
      <protection locked="0"/>
    </xf>
    <xf numFmtId="0" fontId="25" fillId="0" borderId="16" xfId="38" applyNumberFormat="1" applyFont="1" applyFill="1" applyBorder="1" applyAlignment="1" applyProtection="1">
      <alignment vertical="center" wrapText="1"/>
      <protection locked="0"/>
    </xf>
    <xf numFmtId="0" fontId="25" fillId="0" borderId="20" xfId="38" applyNumberFormat="1" applyFont="1" applyFill="1" applyBorder="1" applyAlignment="1" applyProtection="1">
      <alignment vertical="center" wrapText="1"/>
      <protection locked="0"/>
    </xf>
    <xf numFmtId="0" fontId="27" fillId="0" borderId="21" xfId="38" applyFont="1" applyFill="1" applyBorder="1" applyAlignment="1">
      <alignment vertical="center" wrapText="1"/>
      <protection/>
    </xf>
    <xf numFmtId="0" fontId="25" fillId="0" borderId="13" xfId="38" applyNumberFormat="1" applyFont="1" applyFill="1" applyBorder="1" applyAlignment="1" applyProtection="1">
      <alignment horizontal="center"/>
      <protection locked="0"/>
    </xf>
    <xf numFmtId="0" fontId="25" fillId="0" borderId="17" xfId="38" applyNumberFormat="1" applyFont="1" applyFill="1" applyBorder="1" applyAlignment="1" applyProtection="1">
      <alignment/>
      <protection locked="0"/>
    </xf>
    <xf numFmtId="0" fontId="25" fillId="0" borderId="17" xfId="38" applyNumberFormat="1" applyFont="1" applyFill="1" applyBorder="1" applyAlignment="1" applyProtection="1">
      <alignment/>
      <protection locked="0"/>
    </xf>
    <xf numFmtId="0" fontId="27" fillId="0" borderId="13" xfId="38" applyNumberFormat="1" applyFont="1" applyFill="1" applyBorder="1" applyAlignment="1" applyProtection="1">
      <alignment vertical="center" wrapText="1"/>
      <protection locked="0"/>
    </xf>
    <xf numFmtId="0" fontId="27" fillId="0" borderId="17" xfId="38" applyNumberFormat="1" applyFont="1" applyFill="1" applyBorder="1" applyAlignment="1" applyProtection="1">
      <alignment vertical="center" wrapText="1"/>
      <protection locked="0"/>
    </xf>
    <xf numFmtId="0" fontId="27" fillId="0" borderId="22" xfId="38" applyFont="1" applyFill="1" applyBorder="1">
      <alignment/>
      <protection/>
    </xf>
    <xf numFmtId="0" fontId="27" fillId="0" borderId="23" xfId="38" applyNumberFormat="1" applyFont="1" applyFill="1" applyBorder="1" applyAlignment="1" applyProtection="1">
      <alignment/>
      <protection locked="0"/>
    </xf>
    <xf numFmtId="0" fontId="27" fillId="0" borderId="24" xfId="38" applyNumberFormat="1" applyFont="1" applyFill="1" applyBorder="1" applyAlignment="1" applyProtection="1">
      <alignment/>
      <protection locked="0"/>
    </xf>
    <xf numFmtId="0" fontId="0" fillId="0" borderId="0" xfId="38" applyFont="1">
      <alignment/>
      <protection/>
    </xf>
    <xf numFmtId="0" fontId="0" fillId="0" borderId="0" xfId="38" applyFont="1" applyAlignment="1">
      <alignment/>
      <protection/>
    </xf>
    <xf numFmtId="0" fontId="0" fillId="0" borderId="0" xfId="38" applyFont="1" applyFill="1" applyAlignment="1">
      <alignment horizontal="center"/>
      <protection/>
    </xf>
    <xf numFmtId="0" fontId="0" fillId="0" borderId="0" xfId="38" applyFont="1" applyFill="1" applyAlignment="1">
      <alignment/>
      <protection/>
    </xf>
    <xf numFmtId="0" fontId="0" fillId="0" borderId="0" xfId="38" applyFont="1" applyFill="1">
      <alignment/>
      <protection/>
    </xf>
    <xf numFmtId="0" fontId="0" fillId="0" borderId="25" xfId="38" applyFont="1" applyFill="1" applyBorder="1" applyAlignment="1">
      <alignment horizontal="center" vertical="center" wrapText="1"/>
      <protection/>
    </xf>
    <xf numFmtId="0" fontId="0" fillId="0" borderId="26" xfId="38" applyFont="1" applyFill="1" applyBorder="1" applyAlignment="1">
      <alignment horizontal="center" vertical="center" wrapText="1"/>
      <protection/>
    </xf>
    <xf numFmtId="0" fontId="26" fillId="0" borderId="18" xfId="38" applyFont="1" applyFill="1" applyBorder="1">
      <alignment/>
      <protection/>
    </xf>
    <xf numFmtId="0" fontId="0" fillId="0" borderId="13" xfId="38" applyNumberFormat="1" applyFont="1" applyFill="1" applyBorder="1" applyAlignment="1" applyProtection="1">
      <alignment horizontal="left"/>
      <protection locked="0"/>
    </xf>
    <xf numFmtId="0" fontId="0" fillId="0" borderId="17" xfId="38" applyNumberFormat="1" applyFont="1" applyFill="1" applyBorder="1" applyAlignment="1" applyProtection="1">
      <alignment horizontal="left"/>
      <protection locked="0"/>
    </xf>
    <xf numFmtId="0" fontId="0" fillId="0" borderId="18" xfId="38" applyFont="1" applyFill="1" applyBorder="1" applyAlignment="1">
      <alignment vertical="center" wrapText="1"/>
      <protection/>
    </xf>
    <xf numFmtId="0" fontId="0" fillId="0" borderId="16" xfId="3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38" applyNumberFormat="1" applyFont="1" applyFill="1" applyBorder="1" applyAlignment="1" applyProtection="1">
      <alignment horizontal="right"/>
      <protection locked="0"/>
    </xf>
    <xf numFmtId="0" fontId="0" fillId="0" borderId="20" xfId="38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38" applyFont="1" applyFill="1" applyBorder="1">
      <alignment/>
      <protection/>
    </xf>
    <xf numFmtId="0" fontId="0" fillId="0" borderId="13" xfId="38" applyNumberFormat="1" applyFont="1" applyFill="1" applyBorder="1" applyAlignment="1" applyProtection="1">
      <alignment horizontal="right"/>
      <protection locked="0"/>
    </xf>
    <xf numFmtId="0" fontId="0" fillId="0" borderId="17" xfId="38" applyNumberFormat="1" applyFont="1" applyFill="1" applyBorder="1" applyAlignment="1" applyProtection="1">
      <alignment horizontal="right"/>
      <protection locked="0"/>
    </xf>
    <xf numFmtId="0" fontId="0" fillId="0" borderId="13" xfId="38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38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38" applyFont="1" applyFill="1" applyBorder="1" applyAlignment="1">
      <alignment/>
      <protection/>
    </xf>
    <xf numFmtId="0" fontId="26" fillId="0" borderId="13" xfId="38" applyNumberFormat="1" applyFont="1" applyFill="1" applyBorder="1" applyAlignment="1" applyProtection="1">
      <alignment horizontal="right"/>
      <protection locked="0"/>
    </xf>
    <xf numFmtId="0" fontId="26" fillId="0" borderId="17" xfId="38" applyNumberFormat="1" applyFont="1" applyFill="1" applyBorder="1" applyAlignment="1" applyProtection="1">
      <alignment horizontal="right"/>
      <protection locked="0"/>
    </xf>
    <xf numFmtId="0" fontId="0" fillId="0" borderId="27" xfId="38" applyFont="1" applyFill="1" applyBorder="1">
      <alignment/>
      <protection/>
    </xf>
    <xf numFmtId="0" fontId="26" fillId="0" borderId="16" xfId="38" applyNumberFormat="1" applyFont="1" applyFill="1" applyBorder="1" applyAlignment="1" applyProtection="1">
      <alignment horizontal="right"/>
      <protection locked="0"/>
    </xf>
    <xf numFmtId="0" fontId="26" fillId="0" borderId="20" xfId="38" applyNumberFormat="1" applyFont="1" applyFill="1" applyBorder="1" applyAlignment="1" applyProtection="1">
      <alignment horizontal="right"/>
      <protection locked="0"/>
    </xf>
    <xf numFmtId="0" fontId="26" fillId="0" borderId="28" xfId="38" applyFont="1" applyFill="1" applyBorder="1">
      <alignment/>
      <protection/>
    </xf>
    <xf numFmtId="0" fontId="26" fillId="0" borderId="29" xfId="38" applyNumberFormat="1" applyFont="1" applyFill="1" applyBorder="1" applyAlignment="1" applyProtection="1">
      <alignment horizontal="right"/>
      <protection locked="0"/>
    </xf>
    <xf numFmtId="0" fontId="26" fillId="0" borderId="30" xfId="38" applyNumberFormat="1" applyFont="1" applyFill="1" applyBorder="1" applyAlignment="1" applyProtection="1">
      <alignment horizontal="right"/>
      <protection locked="0"/>
    </xf>
    <xf numFmtId="0" fontId="0" fillId="0" borderId="0" xfId="38" applyFont="1" applyBorder="1" applyAlignment="1">
      <alignment/>
      <protection/>
    </xf>
    <xf numFmtId="49" fontId="0" fillId="0" borderId="0" xfId="38" applyNumberFormat="1" applyFont="1" applyBorder="1" applyAlignment="1">
      <alignment horizontal="right"/>
      <protection/>
    </xf>
    <xf numFmtId="0" fontId="0" fillId="0" borderId="0" xfId="38" applyFont="1" applyBorder="1">
      <alignment/>
      <protection/>
    </xf>
    <xf numFmtId="0" fontId="26" fillId="0" borderId="0" xfId="38" applyFont="1" applyFill="1" applyBorder="1">
      <alignment/>
      <protection/>
    </xf>
    <xf numFmtId="49" fontId="0" fillId="0" borderId="0" xfId="38" applyNumberFormat="1" applyFont="1" applyFill="1" applyBorder="1" applyAlignment="1">
      <alignment horizontal="right"/>
      <protection/>
    </xf>
    <xf numFmtId="0" fontId="0" fillId="0" borderId="31" xfId="38" applyFont="1" applyFill="1" applyBorder="1" applyAlignment="1">
      <alignment horizontal="center" vertical="center" wrapText="1"/>
      <protection/>
    </xf>
    <xf numFmtId="0" fontId="26" fillId="0" borderId="13" xfId="38" applyNumberFormat="1" applyFont="1" applyFill="1" applyBorder="1" applyAlignment="1" applyProtection="1">
      <alignment horizontal="left"/>
      <protection locked="0"/>
    </xf>
    <xf numFmtId="0" fontId="0" fillId="0" borderId="21" xfId="38" applyFont="1" applyFill="1" applyBorder="1">
      <alignment/>
      <protection/>
    </xf>
    <xf numFmtId="0" fontId="0" fillId="0" borderId="27" xfId="38" applyFont="1" applyBorder="1">
      <alignment/>
      <protection/>
    </xf>
    <xf numFmtId="0" fontId="0" fillId="0" borderId="32" xfId="38" applyFont="1" applyBorder="1">
      <alignment/>
      <protection/>
    </xf>
    <xf numFmtId="0" fontId="26" fillId="0" borderId="27" xfId="38" applyFont="1" applyFill="1" applyBorder="1">
      <alignment/>
      <protection/>
    </xf>
    <xf numFmtId="0" fontId="0" fillId="0" borderId="0" xfId="38" applyFont="1" applyFill="1" applyBorder="1">
      <alignment/>
      <protection/>
    </xf>
    <xf numFmtId="0" fontId="0" fillId="0" borderId="32" xfId="38" applyFont="1" applyFill="1" applyBorder="1">
      <alignment/>
      <protection/>
    </xf>
    <xf numFmtId="0" fontId="26" fillId="0" borderId="21" xfId="38" applyFont="1" applyFill="1" applyBorder="1">
      <alignment/>
      <protection/>
    </xf>
    <xf numFmtId="0" fontId="0" fillId="34" borderId="28" xfId="38" applyFont="1" applyFill="1" applyBorder="1" applyAlignment="1">
      <alignment/>
      <protection/>
    </xf>
    <xf numFmtId="49" fontId="0" fillId="34" borderId="29" xfId="38" applyNumberFormat="1" applyFont="1" applyFill="1" applyBorder="1" applyAlignment="1">
      <alignment horizontal="right"/>
      <protection/>
    </xf>
    <xf numFmtId="0" fontId="0" fillId="34" borderId="29" xfId="38" applyFont="1" applyFill="1" applyBorder="1" applyAlignment="1">
      <alignment/>
      <protection/>
    </xf>
    <xf numFmtId="0" fontId="0" fillId="34" borderId="33" xfId="38" applyFont="1" applyFill="1" applyBorder="1">
      <alignment/>
      <protection/>
    </xf>
    <xf numFmtId="0" fontId="0" fillId="34" borderId="34" xfId="38" applyFont="1" applyFill="1" applyBorder="1">
      <alignment/>
      <protection/>
    </xf>
    <xf numFmtId="172" fontId="28" fillId="32" borderId="0" xfId="34" applyNumberFormat="1" applyFont="1" applyFill="1" applyBorder="1" applyAlignment="1">
      <alignment horizontal="right"/>
      <protection/>
    </xf>
    <xf numFmtId="172" fontId="11" fillId="33" borderId="0" xfId="0" applyNumberFormat="1" applyFont="1" applyFill="1" applyBorder="1" applyAlignment="1">
      <alignment horizontal="right" vertical="center" wrapText="1"/>
    </xf>
    <xf numFmtId="0" fontId="0" fillId="0" borderId="0" xfId="38" applyFont="1">
      <alignment/>
      <protection/>
    </xf>
    <xf numFmtId="175" fontId="4" fillId="0" borderId="0" xfId="35" applyNumberFormat="1" applyFont="1" applyFill="1" applyBorder="1" applyAlignment="1" applyProtection="1">
      <alignment vertical="top"/>
      <protection locked="0"/>
    </xf>
    <xf numFmtId="172" fontId="11" fillId="32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5" fontId="11" fillId="0" borderId="0" xfId="35" applyNumberFormat="1" applyFont="1" applyFill="1" applyBorder="1" applyAlignment="1" applyProtection="1">
      <alignment vertical="center"/>
      <protection/>
    </xf>
    <xf numFmtId="175" fontId="4" fillId="0" borderId="0" xfId="55" applyNumberFormat="1" applyFont="1" applyFill="1" applyBorder="1" applyAlignment="1" applyProtection="1">
      <alignment horizontal="right" vertical="center"/>
      <protection/>
    </xf>
    <xf numFmtId="175" fontId="4" fillId="0" borderId="0" xfId="0" applyNumberFormat="1" applyFont="1" applyFill="1" applyBorder="1" applyAlignment="1">
      <alignment horizontal="right"/>
    </xf>
    <xf numFmtId="175" fontId="9" fillId="0" borderId="0" xfId="0" applyNumberFormat="1" applyFont="1" applyFill="1" applyBorder="1" applyAlignment="1">
      <alignment horizontal="right"/>
    </xf>
    <xf numFmtId="175" fontId="11" fillId="32" borderId="12" xfId="0" applyNumberFormat="1" applyFont="1" applyFill="1" applyBorder="1" applyAlignment="1">
      <alignment horizontal="right"/>
    </xf>
    <xf numFmtId="175" fontId="12" fillId="32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left" vertical="center"/>
    </xf>
    <xf numFmtId="0" fontId="66" fillId="32" borderId="0" xfId="0" applyFont="1" applyFill="1" applyBorder="1" applyAlignment="1">
      <alignment horizontal="left" vertical="center"/>
    </xf>
    <xf numFmtId="0" fontId="0" fillId="0" borderId="0" xfId="38" applyBorder="1">
      <alignment/>
      <protection/>
    </xf>
    <xf numFmtId="49" fontId="67" fillId="32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wrapText="1"/>
    </xf>
    <xf numFmtId="49" fontId="11" fillId="32" borderId="0" xfId="0" applyNumberFormat="1" applyFont="1" applyFill="1" applyBorder="1" applyAlignment="1">
      <alignment horizontal="center" wrapText="1"/>
    </xf>
    <xf numFmtId="49" fontId="11" fillId="32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2" fontId="11" fillId="32" borderId="0" xfId="0" applyNumberFormat="1" applyFont="1" applyFill="1" applyBorder="1" applyAlignment="1">
      <alignment horizontal="right" vertical="center" wrapText="1"/>
    </xf>
    <xf numFmtId="172" fontId="4" fillId="32" borderId="0" xfId="0" applyNumberFormat="1" applyFont="1" applyFill="1" applyBorder="1" applyAlignment="1">
      <alignment horizontal="right" vertical="center" wrapText="1"/>
    </xf>
    <xf numFmtId="0" fontId="11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172" fontId="14" fillId="32" borderId="0" xfId="35" applyNumberFormat="1" applyFont="1" applyFill="1" applyBorder="1" applyAlignment="1">
      <alignment horizontal="center" vertical="center" wrapText="1"/>
      <protection/>
    </xf>
    <xf numFmtId="172" fontId="11" fillId="32" borderId="0" xfId="0" applyNumberFormat="1" applyFont="1" applyFill="1" applyBorder="1" applyAlignment="1">
      <alignment horizontal="right" vertical="center" wrapText="1"/>
    </xf>
    <xf numFmtId="0" fontId="11" fillId="32" borderId="0" xfId="33" applyFont="1" applyFill="1" applyBorder="1" applyAlignment="1">
      <alignment horizontal="left" vertical="center"/>
      <protection/>
    </xf>
    <xf numFmtId="0" fontId="4" fillId="32" borderId="0" xfId="0" applyFont="1" applyFill="1" applyBorder="1" applyAlignment="1">
      <alignment horizontal="left" vertical="center"/>
    </xf>
    <xf numFmtId="0" fontId="11" fillId="32" borderId="0" xfId="35" applyNumberFormat="1" applyFont="1" applyFill="1" applyBorder="1" applyAlignment="1" applyProtection="1">
      <alignment horizontal="center" wrapText="1"/>
      <protection/>
    </xf>
    <xf numFmtId="0" fontId="11" fillId="32" borderId="0" xfId="35" applyNumberFormat="1" applyFont="1" applyFill="1" applyBorder="1" applyAlignment="1" applyProtection="1">
      <alignment horizontal="center"/>
      <protection/>
    </xf>
    <xf numFmtId="0" fontId="11" fillId="32" borderId="0" xfId="35" applyNumberFormat="1" applyFont="1" applyFill="1" applyBorder="1" applyAlignment="1" applyProtection="1">
      <alignment horizontal="center" vertical="top" wrapText="1"/>
      <protection/>
    </xf>
    <xf numFmtId="0" fontId="11" fillId="32" borderId="0" xfId="35" applyNumberFormat="1" applyFont="1" applyFill="1" applyBorder="1" applyAlignment="1" applyProtection="1">
      <alignment horizontal="center" vertical="top"/>
      <protection/>
    </xf>
    <xf numFmtId="0" fontId="12" fillId="32" borderId="0" xfId="35" applyNumberFormat="1" applyFont="1" applyFill="1" applyBorder="1" applyAlignment="1" applyProtection="1">
      <alignment horizontal="right" vertical="top" wrapText="1"/>
      <protection/>
    </xf>
    <xf numFmtId="0" fontId="4" fillId="32" borderId="0" xfId="0" applyFont="1" applyFill="1" applyBorder="1" applyAlignment="1">
      <alignment horizontal="right" vertical="top"/>
    </xf>
    <xf numFmtId="0" fontId="12" fillId="32" borderId="0" xfId="35" applyNumberFormat="1" applyFont="1" applyFill="1" applyBorder="1" applyAlignment="1" applyProtection="1">
      <alignment horizontal="center" vertical="top" wrapText="1"/>
      <protection/>
    </xf>
    <xf numFmtId="0" fontId="7" fillId="32" borderId="0" xfId="37" applyFont="1" applyFill="1" applyBorder="1" applyAlignment="1">
      <alignment horizontal="center" vertical="center"/>
      <protection/>
    </xf>
    <xf numFmtId="0" fontId="10" fillId="32" borderId="0" xfId="0" applyFont="1" applyFill="1" applyBorder="1" applyAlignment="1">
      <alignment horizontal="center" vertical="center" wrapText="1"/>
    </xf>
    <xf numFmtId="172" fontId="7" fillId="32" borderId="0" xfId="0" applyNumberFormat="1" applyFont="1" applyFill="1" applyBorder="1" applyAlignment="1">
      <alignment horizontal="right" vertical="center" wrapText="1"/>
    </xf>
    <xf numFmtId="172" fontId="6" fillId="32" borderId="0" xfId="0" applyNumberFormat="1" applyFont="1" applyFill="1" applyBorder="1" applyAlignment="1">
      <alignment horizontal="right" vertical="center" wrapText="1"/>
    </xf>
    <xf numFmtId="0" fontId="30" fillId="0" borderId="0" xfId="38" applyFont="1" applyFill="1" applyAlignment="1">
      <alignment horizontal="center"/>
      <protection/>
    </xf>
    <xf numFmtId="0" fontId="26" fillId="0" borderId="0" xfId="38" applyFont="1" applyFill="1" applyAlignment="1">
      <alignment horizontal="center"/>
      <protection/>
    </xf>
    <xf numFmtId="0" fontId="26" fillId="0" borderId="0" xfId="38" applyFont="1" applyFill="1" applyAlignment="1">
      <alignment/>
      <protection/>
    </xf>
    <xf numFmtId="0" fontId="25" fillId="0" borderId="25" xfId="38" applyFont="1" applyFill="1" applyBorder="1" applyAlignment="1">
      <alignment horizontal="center" vertical="center" wrapText="1"/>
      <protection/>
    </xf>
    <xf numFmtId="0" fontId="25" fillId="0" borderId="18" xfId="38" applyFont="1" applyFill="1" applyBorder="1" applyAlignment="1">
      <alignment horizontal="center" vertical="center" wrapText="1"/>
      <protection/>
    </xf>
    <xf numFmtId="0" fontId="25" fillId="0" borderId="18" xfId="38" applyFont="1" applyFill="1" applyBorder="1" applyAlignment="1">
      <alignment/>
      <protection/>
    </xf>
    <xf numFmtId="49" fontId="25" fillId="0" borderId="26" xfId="38" applyNumberFormat="1" applyFont="1" applyFill="1" applyBorder="1" applyAlignment="1">
      <alignment horizontal="center" vertical="center" wrapText="1"/>
      <protection/>
    </xf>
    <xf numFmtId="0" fontId="25" fillId="0" borderId="26" xfId="38" applyFont="1" applyFill="1" applyBorder="1" applyAlignment="1">
      <alignment horizontal="center" vertical="center" wrapText="1"/>
      <protection/>
    </xf>
    <xf numFmtId="0" fontId="25" fillId="0" borderId="13" xfId="38" applyFont="1" applyFill="1" applyBorder="1" applyAlignment="1">
      <alignment horizontal="center" vertical="center" wrapText="1"/>
      <protection/>
    </xf>
    <xf numFmtId="0" fontId="25" fillId="0" borderId="35" xfId="38" applyFont="1" applyFill="1" applyBorder="1" applyAlignment="1">
      <alignment horizontal="center" vertical="center" wrapText="1"/>
      <protection/>
    </xf>
    <xf numFmtId="0" fontId="25" fillId="0" borderId="36" xfId="38" applyFont="1" applyFill="1" applyBorder="1" applyAlignment="1">
      <alignment horizontal="center" vertical="center" wrapText="1"/>
      <protection/>
    </xf>
    <xf numFmtId="0" fontId="25" fillId="0" borderId="37" xfId="38" applyFont="1" applyFill="1" applyBorder="1" applyAlignment="1">
      <alignment horizontal="center" vertical="center" wrapText="1"/>
      <protection/>
    </xf>
    <xf numFmtId="0" fontId="25" fillId="0" borderId="38" xfId="38" applyFont="1" applyFill="1" applyBorder="1" applyAlignment="1">
      <alignment horizontal="center" vertical="center" wrapText="1"/>
      <protection/>
    </xf>
    <xf numFmtId="0" fontId="25" fillId="0" borderId="39" xfId="38" applyFont="1" applyFill="1" applyBorder="1" applyAlignment="1">
      <alignment horizontal="center" vertical="center" wrapText="1"/>
      <protection/>
    </xf>
    <xf numFmtId="0" fontId="25" fillId="0" borderId="40" xfId="38" applyFont="1" applyFill="1" applyBorder="1" applyAlignment="1">
      <alignment horizontal="center" vertical="center" wrapText="1"/>
      <protection/>
    </xf>
    <xf numFmtId="0" fontId="25" fillId="0" borderId="19" xfId="38" applyFont="1" applyFill="1" applyBorder="1" applyAlignment="1">
      <alignment horizontal="center" vertical="center" wrapText="1"/>
      <protection/>
    </xf>
    <xf numFmtId="0" fontId="25" fillId="0" borderId="31" xfId="38" applyFont="1" applyFill="1" applyBorder="1" applyAlignment="1">
      <alignment horizontal="center" vertical="center" wrapText="1"/>
      <protection/>
    </xf>
    <xf numFmtId="0" fontId="25" fillId="0" borderId="17" xfId="38" applyFont="1" applyFill="1" applyBorder="1" applyAlignment="1">
      <alignment horizontal="center" vertical="center" wrapText="1"/>
      <protection/>
    </xf>
    <xf numFmtId="0" fontId="25" fillId="0" borderId="16" xfId="38" applyNumberFormat="1" applyFont="1" applyFill="1" applyBorder="1" applyAlignment="1" applyProtection="1">
      <alignment/>
      <protection locked="0"/>
    </xf>
    <xf numFmtId="0" fontId="25" fillId="0" borderId="19" xfId="38" applyNumberFormat="1" applyFont="1" applyFill="1" applyBorder="1" applyAlignment="1" applyProtection="1">
      <alignment/>
      <protection locked="0"/>
    </xf>
    <xf numFmtId="49" fontId="25" fillId="0" borderId="13" xfId="38" applyNumberFormat="1" applyFont="1" applyFill="1" applyBorder="1" applyAlignment="1">
      <alignment horizontal="center" vertical="center" wrapText="1"/>
      <protection/>
    </xf>
    <xf numFmtId="0" fontId="25" fillId="0" borderId="16" xfId="38" applyNumberFormat="1" applyFont="1" applyFill="1" applyBorder="1" applyAlignment="1" applyProtection="1">
      <alignment vertical="center"/>
      <protection locked="0"/>
    </xf>
    <xf numFmtId="0" fontId="25" fillId="0" borderId="19" xfId="38" applyNumberFormat="1" applyFont="1" applyFill="1" applyBorder="1" applyAlignment="1" applyProtection="1">
      <alignment vertical="center"/>
      <protection locked="0"/>
    </xf>
    <xf numFmtId="49" fontId="25" fillId="0" borderId="16" xfId="38" applyNumberFormat="1" applyFont="1" applyFill="1" applyBorder="1" applyAlignment="1">
      <alignment horizontal="center" vertical="center" wrapText="1"/>
      <protection/>
    </xf>
    <xf numFmtId="0" fontId="0" fillId="0" borderId="40" xfId="38" applyFill="1" applyBorder="1" applyAlignment="1">
      <alignment horizontal="center" vertical="center" wrapText="1"/>
      <protection/>
    </xf>
    <xf numFmtId="0" fontId="0" fillId="0" borderId="19" xfId="38" applyFill="1" applyBorder="1" applyAlignment="1">
      <alignment horizontal="center" vertical="center" wrapText="1"/>
      <protection/>
    </xf>
    <xf numFmtId="0" fontId="25" fillId="34" borderId="41" xfId="38" applyFont="1" applyFill="1" applyBorder="1" applyAlignment="1">
      <alignment/>
      <protection/>
    </xf>
    <xf numFmtId="0" fontId="25" fillId="34" borderId="42" xfId="38" applyFont="1" applyFill="1" applyBorder="1" applyAlignment="1">
      <alignment/>
      <protection/>
    </xf>
    <xf numFmtId="0" fontId="25" fillId="34" borderId="34" xfId="38" applyFont="1" applyFill="1" applyBorder="1" applyAlignment="1">
      <alignment/>
      <protection/>
    </xf>
    <xf numFmtId="0" fontId="0" fillId="0" borderId="43" xfId="38" applyFill="1" applyBorder="1" applyAlignment="1">
      <alignment horizontal="center"/>
      <protection/>
    </xf>
    <xf numFmtId="0" fontId="25" fillId="0" borderId="21" xfId="38" applyFont="1" applyFill="1" applyBorder="1" applyAlignment="1">
      <alignment horizontal="left" vertical="center" wrapText="1"/>
      <protection/>
    </xf>
    <xf numFmtId="0" fontId="25" fillId="0" borderId="44" xfId="38" applyFont="1" applyFill="1" applyBorder="1" applyAlignment="1">
      <alignment horizontal="left" vertical="center" wrapText="1"/>
      <protection/>
    </xf>
    <xf numFmtId="0" fontId="25" fillId="0" borderId="13" xfId="38" applyFont="1" applyFill="1" applyBorder="1" applyAlignment="1">
      <alignment horizontal="center" vertical="center" wrapText="1"/>
      <protection/>
    </xf>
    <xf numFmtId="0" fontId="25" fillId="0" borderId="16" xfId="38" applyNumberFormat="1" applyFont="1" applyFill="1" applyBorder="1" applyAlignment="1" applyProtection="1">
      <alignment vertical="center"/>
      <protection locked="0"/>
    </xf>
    <xf numFmtId="0" fontId="25" fillId="0" borderId="19" xfId="38" applyNumberFormat="1" applyFont="1" applyFill="1" applyBorder="1" applyAlignment="1" applyProtection="1">
      <alignment vertical="center"/>
      <protection locked="0"/>
    </xf>
    <xf numFmtId="0" fontId="25" fillId="0" borderId="18" xfId="38" applyFont="1" applyFill="1" applyBorder="1" applyAlignment="1">
      <alignment vertical="center" wrapText="1"/>
      <protection/>
    </xf>
    <xf numFmtId="0" fontId="25" fillId="0" borderId="16" xfId="38" applyNumberFormat="1" applyFont="1" applyFill="1" applyBorder="1" applyAlignment="1" applyProtection="1">
      <alignment vertical="center" wrapText="1"/>
      <protection locked="0"/>
    </xf>
    <xf numFmtId="0" fontId="25" fillId="0" borderId="19" xfId="38" applyNumberFormat="1" applyFont="1" applyFill="1" applyBorder="1" applyAlignment="1" applyProtection="1">
      <alignment vertical="center" wrapText="1"/>
      <protection locked="0"/>
    </xf>
    <xf numFmtId="0" fontId="25" fillId="0" borderId="20" xfId="38" applyNumberFormat="1" applyFont="1" applyFill="1" applyBorder="1" applyAlignment="1" applyProtection="1">
      <alignment/>
      <protection locked="0"/>
    </xf>
    <xf numFmtId="0" fontId="25" fillId="0" borderId="45" xfId="38" applyNumberFormat="1" applyFont="1" applyFill="1" applyBorder="1" applyAlignment="1" applyProtection="1">
      <alignment/>
      <protection locked="0"/>
    </xf>
    <xf numFmtId="0" fontId="25" fillId="0" borderId="20" xfId="38" applyNumberFormat="1" applyFont="1" applyFill="1" applyBorder="1" applyAlignment="1" applyProtection="1">
      <alignment vertical="center" wrapText="1"/>
      <protection locked="0"/>
    </xf>
    <xf numFmtId="0" fontId="25" fillId="0" borderId="45" xfId="38" applyNumberFormat="1" applyFont="1" applyFill="1" applyBorder="1" applyAlignment="1" applyProtection="1">
      <alignment vertical="center" wrapText="1"/>
      <protection locked="0"/>
    </xf>
    <xf numFmtId="0" fontId="26" fillId="0" borderId="0" xfId="38" applyFont="1" applyFill="1" applyBorder="1" applyAlignment="1">
      <alignment horizontal="center" vertical="center" wrapText="1"/>
      <protection/>
    </xf>
    <xf numFmtId="0" fontId="0" fillId="0" borderId="25" xfId="38" applyFont="1" applyFill="1" applyBorder="1" applyAlignment="1">
      <alignment horizontal="center" vertical="center" wrapText="1"/>
      <protection/>
    </xf>
    <xf numFmtId="0" fontId="0" fillId="0" borderId="18" xfId="38" applyFont="1" applyFill="1" applyBorder="1" applyAlignment="1">
      <alignment horizontal="center" vertical="center" wrapText="1"/>
      <protection/>
    </xf>
    <xf numFmtId="0" fontId="0" fillId="0" borderId="26" xfId="38" applyFont="1" applyFill="1" applyBorder="1" applyAlignment="1">
      <alignment horizontal="center" vertical="center" wrapText="1"/>
      <protection/>
    </xf>
    <xf numFmtId="0" fontId="0" fillId="0" borderId="13" xfId="38" applyFont="1" applyFill="1" applyBorder="1" applyAlignment="1">
      <alignment vertical="center" wrapText="1"/>
      <protection/>
    </xf>
    <xf numFmtId="0" fontId="0" fillId="0" borderId="46" xfId="38" applyFont="1" applyFill="1" applyBorder="1" applyAlignment="1">
      <alignment horizontal="center" vertical="center" wrapText="1"/>
      <protection/>
    </xf>
    <xf numFmtId="0" fontId="0" fillId="0" borderId="47" xfId="38" applyFont="1" applyFill="1" applyBorder="1" applyAlignment="1">
      <alignment horizontal="center" vertical="center" wrapText="1"/>
      <protection/>
    </xf>
    <xf numFmtId="0" fontId="0" fillId="0" borderId="13" xfId="38" applyFont="1" applyFill="1" applyBorder="1" applyAlignment="1">
      <alignment horizontal="center" vertical="center" wrapText="1"/>
      <protection/>
    </xf>
    <xf numFmtId="0" fontId="0" fillId="0" borderId="17" xfId="38" applyFont="1" applyFill="1" applyBorder="1" applyAlignment="1">
      <alignment horizontal="center" vertical="center" wrapText="1"/>
      <protection/>
    </xf>
    <xf numFmtId="0" fontId="29" fillId="0" borderId="0" xfId="38" applyFont="1" applyFill="1" applyBorder="1" applyAlignment="1">
      <alignment horizontal="center" vertical="center" wrapText="1"/>
      <protection/>
    </xf>
    <xf numFmtId="0" fontId="0" fillId="0" borderId="31" xfId="38" applyFont="1" applyFill="1" applyBorder="1" applyAlignment="1">
      <alignment horizontal="center" vertical="center" wrapText="1"/>
      <protection/>
    </xf>
    <xf numFmtId="0" fontId="0" fillId="0" borderId="17" xfId="38" applyFont="1" applyFill="1" applyBorder="1" applyAlignment="1">
      <alignment vertical="center" wrapText="1"/>
      <protection/>
    </xf>
    <xf numFmtId="0" fontId="0" fillId="0" borderId="48" xfId="38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Normal_ROZA-31.12.2013-MSS okonchatelen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4" customWidth="1"/>
    <col min="6" max="6" width="1.8515625" style="54" customWidth="1"/>
    <col min="7" max="7" width="9.7109375" style="54" customWidth="1"/>
    <col min="8" max="8" width="6.140625" style="4" customWidth="1"/>
    <col min="9" max="9" width="5.00390625" style="4" customWidth="1"/>
    <col min="10" max="10" width="5.7109375" style="62" hidden="1" customWidth="1"/>
    <col min="11" max="16384" width="9.140625" style="4" customWidth="1"/>
  </cols>
  <sheetData>
    <row r="1" spans="1:10" s="12" customFormat="1" ht="12.75">
      <c r="A1" s="182" t="s">
        <v>282</v>
      </c>
      <c r="B1" s="183" t="s">
        <v>227</v>
      </c>
      <c r="C1" s="183"/>
      <c r="D1" s="183"/>
      <c r="E1" s="89"/>
      <c r="F1" s="89"/>
      <c r="G1" s="89"/>
      <c r="J1" s="53"/>
    </row>
    <row r="2" spans="1:7" ht="15.75" customHeight="1">
      <c r="A2" s="182" t="s">
        <v>442</v>
      </c>
      <c r="B2" s="183" t="s">
        <v>261</v>
      </c>
      <c r="C2" s="174"/>
      <c r="D2" s="183"/>
      <c r="E2" s="89"/>
      <c r="F2" s="89"/>
      <c r="G2" s="89"/>
    </row>
    <row r="3" spans="1:8" ht="27" customHeight="1">
      <c r="A3" s="338"/>
      <c r="B3" s="57"/>
      <c r="C3" s="339" t="s">
        <v>0</v>
      </c>
      <c r="D3" s="339"/>
      <c r="E3" s="336" t="s">
        <v>438</v>
      </c>
      <c r="F3" s="340"/>
      <c r="G3" s="336" t="s">
        <v>436</v>
      </c>
      <c r="H3" s="52"/>
    </row>
    <row r="4" spans="1:7" ht="21.75" customHeight="1">
      <c r="A4" s="338"/>
      <c r="B4" s="57"/>
      <c r="C4" s="339"/>
      <c r="D4" s="339"/>
      <c r="E4" s="337"/>
      <c r="F4" s="340"/>
      <c r="G4" s="337"/>
    </row>
    <row r="5" spans="1:10" s="184" customFormat="1" ht="21.75" customHeight="1">
      <c r="A5" s="214" t="s">
        <v>273</v>
      </c>
      <c r="B5" s="211"/>
      <c r="C5" s="334" t="s">
        <v>454</v>
      </c>
      <c r="D5" s="212"/>
      <c r="E5" s="307">
        <f>SUM(E6:E11)</f>
        <v>2579</v>
      </c>
      <c r="F5" s="216"/>
      <c r="G5" s="307">
        <f>SUM(G6:G11)</f>
        <v>1428</v>
      </c>
      <c r="J5" s="213"/>
    </row>
    <row r="6" spans="1:10" ht="12.75">
      <c r="A6" s="4" t="s">
        <v>66</v>
      </c>
      <c r="B6" s="184" t="s">
        <v>120</v>
      </c>
      <c r="C6" s="320"/>
      <c r="D6" s="53"/>
      <c r="E6" s="54">
        <v>2940</v>
      </c>
      <c r="G6" s="54">
        <v>1664</v>
      </c>
      <c r="J6" s="62" t="s">
        <v>38</v>
      </c>
    </row>
    <row r="7" spans="1:10" ht="12.75">
      <c r="A7" s="4" t="s">
        <v>25</v>
      </c>
      <c r="B7" s="184" t="s">
        <v>228</v>
      </c>
      <c r="C7" s="320"/>
      <c r="D7" s="53"/>
      <c r="G7" s="54">
        <v>0</v>
      </c>
      <c r="J7" s="62" t="s">
        <v>38</v>
      </c>
    </row>
    <row r="8" spans="1:10" ht="12.75">
      <c r="A8" s="4" t="s">
        <v>64</v>
      </c>
      <c r="B8" s="184" t="s">
        <v>121</v>
      </c>
      <c r="C8" s="53" t="s">
        <v>470</v>
      </c>
      <c r="D8" s="53"/>
      <c r="E8" s="54">
        <v>-427</v>
      </c>
      <c r="F8" s="54">
        <v>133</v>
      </c>
      <c r="G8" s="54">
        <v>-424</v>
      </c>
      <c r="J8" s="62" t="s">
        <v>38</v>
      </c>
    </row>
    <row r="9" spans="1:10" ht="12.75">
      <c r="A9" s="4" t="s">
        <v>67</v>
      </c>
      <c r="B9" s="184" t="s">
        <v>122</v>
      </c>
      <c r="C9" s="53" t="s">
        <v>470</v>
      </c>
      <c r="D9" s="53"/>
      <c r="E9" s="54">
        <v>-44</v>
      </c>
      <c r="J9" s="62" t="s">
        <v>38</v>
      </c>
    </row>
    <row r="10" spans="1:10" s="60" customFormat="1" ht="12.75">
      <c r="A10" s="4" t="s">
        <v>68</v>
      </c>
      <c r="B10" s="184" t="s">
        <v>123</v>
      </c>
      <c r="C10" s="320"/>
      <c r="D10" s="53"/>
      <c r="E10" s="54"/>
      <c r="F10" s="54"/>
      <c r="G10" s="54">
        <v>0</v>
      </c>
      <c r="J10" s="81" t="s">
        <v>38</v>
      </c>
    </row>
    <row r="11" spans="1:10" s="60" customFormat="1" ht="18.75" customHeight="1">
      <c r="A11" s="4" t="s">
        <v>429</v>
      </c>
      <c r="B11" s="184"/>
      <c r="C11" s="53" t="s">
        <v>469</v>
      </c>
      <c r="D11" s="53"/>
      <c r="E11" s="54">
        <v>110</v>
      </c>
      <c r="F11" s="54"/>
      <c r="G11" s="54">
        <v>188</v>
      </c>
      <c r="J11" s="81"/>
    </row>
    <row r="12" spans="1:10" s="60" customFormat="1" ht="18.75" customHeight="1">
      <c r="A12" s="60" t="s">
        <v>274</v>
      </c>
      <c r="B12" s="217"/>
      <c r="C12" s="335" t="s">
        <v>455</v>
      </c>
      <c r="D12" s="215"/>
      <c r="E12" s="67">
        <f>SUM(E13:E18)</f>
        <v>-2360</v>
      </c>
      <c r="F12" s="67"/>
      <c r="G12" s="67">
        <f>SUM(G13:G18)</f>
        <v>-1265</v>
      </c>
      <c r="J12" s="81"/>
    </row>
    <row r="13" spans="1:10" s="60" customFormat="1" ht="18.75" customHeight="1">
      <c r="A13" s="4" t="s">
        <v>65</v>
      </c>
      <c r="B13" s="184" t="s">
        <v>124</v>
      </c>
      <c r="C13" s="319"/>
      <c r="D13" s="53"/>
      <c r="E13" s="54">
        <v>-1182</v>
      </c>
      <c r="F13" s="54"/>
      <c r="G13" s="54">
        <v>-399</v>
      </c>
      <c r="J13" s="81" t="s">
        <v>38</v>
      </c>
    </row>
    <row r="14" spans="1:10" s="60" customFormat="1" ht="18.75" customHeight="1">
      <c r="A14" s="4" t="s">
        <v>56</v>
      </c>
      <c r="B14" s="184" t="s">
        <v>125</v>
      </c>
      <c r="C14" s="319"/>
      <c r="D14" s="53"/>
      <c r="E14" s="54">
        <v>-331</v>
      </c>
      <c r="F14" s="54"/>
      <c r="G14" s="54">
        <v>-237</v>
      </c>
      <c r="J14" s="81" t="s">
        <v>38</v>
      </c>
    </row>
    <row r="15" spans="1:10" ht="15.75" customHeight="1">
      <c r="A15" s="4" t="s">
        <v>57</v>
      </c>
      <c r="B15" s="184" t="s">
        <v>126</v>
      </c>
      <c r="C15" s="319"/>
      <c r="D15" s="53"/>
      <c r="E15" s="54">
        <v>-698</v>
      </c>
      <c r="G15" s="54">
        <f>-452-67</f>
        <v>-519</v>
      </c>
      <c r="H15" s="4" t="s">
        <v>23</v>
      </c>
      <c r="J15" s="62" t="s">
        <v>38</v>
      </c>
    </row>
    <row r="16" spans="1:10" ht="12.75">
      <c r="A16" s="4" t="s">
        <v>58</v>
      </c>
      <c r="B16" s="184" t="s">
        <v>127</v>
      </c>
      <c r="C16" s="319"/>
      <c r="D16" s="53"/>
      <c r="E16" s="54">
        <v>-95</v>
      </c>
      <c r="G16" s="54">
        <v>-104</v>
      </c>
      <c r="J16" s="62" t="s">
        <v>38</v>
      </c>
    </row>
    <row r="17" spans="1:10" ht="3.75" customHeight="1" hidden="1">
      <c r="A17" s="4" t="s">
        <v>69</v>
      </c>
      <c r="B17" s="4" t="s">
        <v>128</v>
      </c>
      <c r="C17" s="319"/>
      <c r="D17" s="53"/>
      <c r="J17" s="62" t="s">
        <v>38</v>
      </c>
    </row>
    <row r="18" spans="1:10" ht="15.75" customHeight="1">
      <c r="A18" s="4" t="s">
        <v>70</v>
      </c>
      <c r="B18" s="4" t="s">
        <v>129</v>
      </c>
      <c r="C18" s="319"/>
      <c r="D18" s="53"/>
      <c r="E18" s="54">
        <v>-54</v>
      </c>
      <c r="G18" s="54">
        <v>-6</v>
      </c>
      <c r="J18" s="62" t="s">
        <v>38</v>
      </c>
    </row>
    <row r="19" spans="1:7" ht="15.75" customHeight="1">
      <c r="A19" s="60" t="s">
        <v>275</v>
      </c>
      <c r="C19" s="320"/>
      <c r="D19" s="215"/>
      <c r="E19" s="67">
        <f>E5+E12</f>
        <v>219</v>
      </c>
      <c r="F19" s="67"/>
      <c r="G19" s="67">
        <f>G5+G12</f>
        <v>163</v>
      </c>
    </row>
    <row r="20" spans="1:11" ht="15.75" customHeight="1">
      <c r="A20" s="4" t="s">
        <v>277</v>
      </c>
      <c r="B20" s="4" t="s">
        <v>229</v>
      </c>
      <c r="C20" s="319"/>
      <c r="D20" s="53"/>
      <c r="E20" s="54">
        <v>0</v>
      </c>
      <c r="G20" s="54">
        <v>0</v>
      </c>
      <c r="J20" s="62" t="s">
        <v>38</v>
      </c>
      <c r="K20" s="54"/>
    </row>
    <row r="21" spans="1:11" ht="15.75" customHeight="1">
      <c r="A21" s="4" t="s">
        <v>278</v>
      </c>
      <c r="C21" s="53" t="s">
        <v>471</v>
      </c>
      <c r="D21" s="53"/>
      <c r="E21" s="54">
        <v>-5</v>
      </c>
      <c r="G21" s="54">
        <v>-4</v>
      </c>
      <c r="K21" s="54"/>
    </row>
    <row r="22" spans="1:7" ht="15.75" customHeight="1">
      <c r="A22" s="60" t="s">
        <v>276</v>
      </c>
      <c r="C22" s="215" t="s">
        <v>23</v>
      </c>
      <c r="D22" s="215"/>
      <c r="E22" s="67">
        <v>-5</v>
      </c>
      <c r="F22" s="67"/>
      <c r="G22" s="54">
        <f>SUM(G20:G21)</f>
        <v>-4</v>
      </c>
    </row>
    <row r="23" spans="1:10" ht="14.25" customHeight="1">
      <c r="A23" s="182" t="s">
        <v>71</v>
      </c>
      <c r="B23" s="182" t="s">
        <v>130</v>
      </c>
      <c r="C23" s="55"/>
      <c r="D23" s="55"/>
      <c r="E23" s="59">
        <f>E19+E22</f>
        <v>214</v>
      </c>
      <c r="F23" s="59"/>
      <c r="G23" s="59">
        <f>G19+G22</f>
        <v>159</v>
      </c>
      <c r="J23" s="62" t="s">
        <v>38</v>
      </c>
    </row>
    <row r="24" spans="1:10" ht="16.5" customHeight="1">
      <c r="A24" s="12" t="s">
        <v>72</v>
      </c>
      <c r="B24" s="12" t="s">
        <v>131</v>
      </c>
      <c r="C24" s="53" t="s">
        <v>23</v>
      </c>
      <c r="D24" s="53"/>
      <c r="E24" s="54">
        <v>0</v>
      </c>
      <c r="G24" s="54">
        <v>0</v>
      </c>
      <c r="J24" s="62" t="s">
        <v>38</v>
      </c>
    </row>
    <row r="25" spans="1:10" ht="13.5" thickBot="1">
      <c r="A25" s="182" t="s">
        <v>279</v>
      </c>
      <c r="B25" s="182" t="s">
        <v>132</v>
      </c>
      <c r="C25" s="325"/>
      <c r="D25" s="51"/>
      <c r="E25" s="190">
        <f>SUM(E23-E24)</f>
        <v>214</v>
      </c>
      <c r="F25" s="59"/>
      <c r="G25" s="190">
        <f>SUM(G23-G24)</f>
        <v>159</v>
      </c>
      <c r="H25" s="64"/>
      <c r="J25" s="62" t="s">
        <v>38</v>
      </c>
    </row>
    <row r="26" spans="1:8" ht="13.5" thickTop="1">
      <c r="A26" s="12" t="s">
        <v>280</v>
      </c>
      <c r="B26" s="61"/>
      <c r="C26" s="322"/>
      <c r="D26" s="12"/>
      <c r="E26" s="63"/>
      <c r="G26" s="63"/>
      <c r="H26" s="64"/>
    </row>
    <row r="27" spans="1:10" ht="12.75" hidden="1">
      <c r="A27" s="4" t="s">
        <v>73</v>
      </c>
      <c r="B27" s="4" t="s">
        <v>133</v>
      </c>
      <c r="C27" s="322"/>
      <c r="D27" s="12"/>
      <c r="E27" s="63"/>
      <c r="G27" s="4"/>
      <c r="H27" s="64"/>
      <c r="J27" s="62" t="s">
        <v>38</v>
      </c>
    </row>
    <row r="28" spans="3:8" ht="12.75" hidden="1">
      <c r="C28" s="322"/>
      <c r="D28" s="12"/>
      <c r="E28" s="63"/>
      <c r="G28" s="4"/>
      <c r="H28" s="64"/>
    </row>
    <row r="29" spans="3:8" ht="12.75" hidden="1">
      <c r="C29" s="322"/>
      <c r="D29" s="12"/>
      <c r="E29" s="63"/>
      <c r="G29" s="4"/>
      <c r="H29" s="64"/>
    </row>
    <row r="30" spans="1:8" ht="12.75" hidden="1">
      <c r="A30" s="61" t="s">
        <v>26</v>
      </c>
      <c r="B30" s="61" t="s">
        <v>226</v>
      </c>
      <c r="C30" s="322"/>
      <c r="D30" s="12"/>
      <c r="E30" s="188"/>
      <c r="G30" s="189"/>
      <c r="H30" s="64"/>
    </row>
    <row r="31" spans="1:10" ht="12.75" hidden="1">
      <c r="A31" s="12" t="s">
        <v>27</v>
      </c>
      <c r="B31" s="12" t="s">
        <v>115</v>
      </c>
      <c r="C31" s="322"/>
      <c r="D31" s="12"/>
      <c r="E31" s="188"/>
      <c r="G31" s="186"/>
      <c r="H31" s="64"/>
      <c r="J31" s="62" t="s">
        <v>38</v>
      </c>
    </row>
    <row r="32" spans="1:10" ht="12.75" hidden="1">
      <c r="A32" s="12" t="s">
        <v>28</v>
      </c>
      <c r="B32" s="12" t="s">
        <v>134</v>
      </c>
      <c r="C32" s="322"/>
      <c r="D32" s="12"/>
      <c r="E32" s="188"/>
      <c r="G32" s="189"/>
      <c r="H32" s="64"/>
      <c r="J32" s="62" t="s">
        <v>38</v>
      </c>
    </row>
    <row r="33" spans="1:10" ht="12.75" hidden="1">
      <c r="A33" s="12" t="s">
        <v>29</v>
      </c>
      <c r="B33" s="12" t="s">
        <v>135</v>
      </c>
      <c r="C33" s="322"/>
      <c r="D33" s="12"/>
      <c r="E33" s="188"/>
      <c r="G33" s="189"/>
      <c r="H33" s="64"/>
      <c r="J33" s="62" t="s">
        <v>38</v>
      </c>
    </row>
    <row r="34" spans="1:10" ht="12.75" hidden="1">
      <c r="A34" s="12" t="s">
        <v>74</v>
      </c>
      <c r="B34" s="12" t="s">
        <v>136</v>
      </c>
      <c r="C34" s="322"/>
      <c r="D34" s="12"/>
      <c r="E34" s="188"/>
      <c r="G34" s="189"/>
      <c r="H34" s="64"/>
      <c r="J34" s="62" t="s">
        <v>38</v>
      </c>
    </row>
    <row r="35" spans="1:10" ht="12.75" hidden="1">
      <c r="A35" s="12" t="s">
        <v>30</v>
      </c>
      <c r="B35" s="12" t="s">
        <v>137</v>
      </c>
      <c r="C35" s="322"/>
      <c r="D35" s="12"/>
      <c r="E35" s="188"/>
      <c r="G35" s="189"/>
      <c r="H35" s="64"/>
      <c r="J35" s="62" t="s">
        <v>38</v>
      </c>
    </row>
    <row r="36" spans="1:10" ht="12.75" hidden="1">
      <c r="A36" s="12" t="s">
        <v>31</v>
      </c>
      <c r="B36" s="12" t="s">
        <v>230</v>
      </c>
      <c r="C36" s="322"/>
      <c r="D36" s="12"/>
      <c r="E36" s="188"/>
      <c r="G36" s="186"/>
      <c r="H36" s="64"/>
      <c r="J36" s="62" t="s">
        <v>38</v>
      </c>
    </row>
    <row r="37" spans="1:10" ht="12.75" hidden="1">
      <c r="A37" s="12" t="s">
        <v>32</v>
      </c>
      <c r="B37" s="12" t="s">
        <v>116</v>
      </c>
      <c r="C37" s="322"/>
      <c r="D37" s="12"/>
      <c r="E37" s="186"/>
      <c r="G37" s="162"/>
      <c r="H37" s="64"/>
      <c r="J37" s="62" t="s">
        <v>38</v>
      </c>
    </row>
    <row r="38" spans="1:10" ht="12.75" hidden="1">
      <c r="A38" s="182" t="s">
        <v>76</v>
      </c>
      <c r="B38" s="182" t="s">
        <v>231</v>
      </c>
      <c r="C38" s="323"/>
      <c r="D38" s="133"/>
      <c r="E38" s="187">
        <f>SUM(E31:E37)</f>
        <v>0</v>
      </c>
      <c r="F38" s="74"/>
      <c r="G38" s="191">
        <f>SUM(G31:G37)</f>
        <v>0</v>
      </c>
      <c r="H38" s="64"/>
      <c r="J38" s="62" t="s">
        <v>38</v>
      </c>
    </row>
    <row r="39" spans="1:10" ht="13.5" thickBot="1">
      <c r="A39" s="182" t="s">
        <v>75</v>
      </c>
      <c r="B39" s="182" t="s">
        <v>232</v>
      </c>
      <c r="C39" s="325"/>
      <c r="D39" s="51"/>
      <c r="E39" s="190">
        <f>+SUM(E25+E38)</f>
        <v>214</v>
      </c>
      <c r="F39" s="59"/>
      <c r="G39" s="190">
        <f>+SUM(G25+G38)</f>
        <v>159</v>
      </c>
      <c r="H39" s="64"/>
      <c r="J39" s="62" t="s">
        <v>38</v>
      </c>
    </row>
    <row r="40" spans="1:8" ht="13.5" thickTop="1">
      <c r="A40" s="12"/>
      <c r="B40" s="12"/>
      <c r="C40" s="12"/>
      <c r="D40" s="12"/>
      <c r="E40" s="63"/>
      <c r="G40" s="4"/>
      <c r="H40" s="64"/>
    </row>
    <row r="41" spans="1:8" ht="12.75" hidden="1" outlineLevel="1">
      <c r="A41" s="185" t="s">
        <v>37</v>
      </c>
      <c r="B41" s="185" t="s">
        <v>117</v>
      </c>
      <c r="C41" s="12"/>
      <c r="D41" s="12"/>
      <c r="E41" s="188"/>
      <c r="G41" s="189"/>
      <c r="H41" s="64"/>
    </row>
    <row r="42" spans="1:8" ht="12.75" hidden="1" outlineLevel="1">
      <c r="A42" s="12" t="s">
        <v>35</v>
      </c>
      <c r="B42" s="12" t="s">
        <v>138</v>
      </c>
      <c r="C42" s="12"/>
      <c r="D42" s="12"/>
      <c r="E42" s="188"/>
      <c r="G42" s="189"/>
      <c r="H42" s="64"/>
    </row>
    <row r="43" spans="1:8" ht="12.75" hidden="1" outlineLevel="1">
      <c r="A43" s="12" t="s">
        <v>36</v>
      </c>
      <c r="B43" s="12" t="s">
        <v>119</v>
      </c>
      <c r="C43" s="12"/>
      <c r="D43" s="12"/>
      <c r="E43" s="188"/>
      <c r="G43" s="189"/>
      <c r="H43" s="64"/>
    </row>
    <row r="44" spans="1:8" ht="12.75" hidden="1" outlineLevel="1">
      <c r="A44" s="12"/>
      <c r="B44" s="12"/>
      <c r="C44" s="12"/>
      <c r="D44" s="12"/>
      <c r="E44" s="74">
        <f>+E42+E43</f>
        <v>0</v>
      </c>
      <c r="F44" s="56"/>
      <c r="G44" s="74">
        <f>+G42+G43</f>
        <v>0</v>
      </c>
      <c r="H44" s="64"/>
    </row>
    <row r="45" spans="1:8" ht="12.75" hidden="1">
      <c r="A45" s="12"/>
      <c r="B45" s="12"/>
      <c r="C45" s="61"/>
      <c r="D45" s="61"/>
      <c r="E45" s="66"/>
      <c r="F45" s="67"/>
      <c r="G45" s="60"/>
      <c r="H45" s="64"/>
    </row>
    <row r="46" spans="1:8" ht="12.75" hidden="1" outlineLevel="1">
      <c r="A46" s="12" t="s">
        <v>34</v>
      </c>
      <c r="B46" s="12" t="s">
        <v>233</v>
      </c>
      <c r="C46" s="12"/>
      <c r="D46" s="12"/>
      <c r="E46" s="188"/>
      <c r="G46" s="189"/>
      <c r="H46" s="64"/>
    </row>
    <row r="47" spans="1:8" ht="12.75" hidden="1" outlineLevel="1">
      <c r="A47" s="12" t="s">
        <v>35</v>
      </c>
      <c r="B47" s="12" t="s">
        <v>118</v>
      </c>
      <c r="C47" s="12"/>
      <c r="D47" s="12"/>
      <c r="E47" s="188"/>
      <c r="G47" s="189"/>
      <c r="H47" s="64"/>
    </row>
    <row r="48" spans="1:8" ht="12.75" hidden="1" outlineLevel="1">
      <c r="A48" s="12" t="s">
        <v>36</v>
      </c>
      <c r="B48" s="12" t="s">
        <v>119</v>
      </c>
      <c r="C48" s="12"/>
      <c r="D48" s="12"/>
      <c r="E48" s="188"/>
      <c r="G48" s="189"/>
      <c r="H48" s="64"/>
    </row>
    <row r="49" spans="1:8" ht="12.75" hidden="1" outlineLevel="1">
      <c r="A49" s="12"/>
      <c r="B49" s="12"/>
      <c r="C49" s="12"/>
      <c r="D49" s="12"/>
      <c r="E49" s="74">
        <f>+E47+E48</f>
        <v>0</v>
      </c>
      <c r="F49" s="56"/>
      <c r="G49" s="74">
        <f>+G47+G48</f>
        <v>0</v>
      </c>
      <c r="H49" s="64"/>
    </row>
    <row r="50" spans="1:7" ht="12.75" collapsed="1">
      <c r="A50" s="12"/>
      <c r="B50" s="12"/>
      <c r="C50" s="12"/>
      <c r="D50" s="12"/>
      <c r="E50" s="11"/>
      <c r="F50" s="11"/>
      <c r="G50" s="70"/>
    </row>
    <row r="51" spans="1:2" ht="12.75">
      <c r="A51" s="75"/>
      <c r="B51" s="172" t="s">
        <v>262</v>
      </c>
    </row>
    <row r="52" spans="1:4" ht="12.75">
      <c r="A52" s="65"/>
      <c r="B52" s="65"/>
      <c r="C52" s="69"/>
      <c r="D52" s="69"/>
    </row>
    <row r="53" spans="1:2" ht="12.75">
      <c r="A53" s="75"/>
      <c r="B53" s="75"/>
    </row>
    <row r="54" spans="1:4" ht="13.5">
      <c r="A54" s="65"/>
      <c r="B54" s="75" t="s">
        <v>267</v>
      </c>
      <c r="C54" s="13"/>
      <c r="D54" s="13"/>
    </row>
    <row r="55" spans="1:4" ht="13.5">
      <c r="A55" s="65"/>
      <c r="B55" s="75"/>
      <c r="C55" s="13"/>
      <c r="D55" s="13"/>
    </row>
    <row r="56" spans="1:4" ht="13.5">
      <c r="A56" s="38" t="s">
        <v>24</v>
      </c>
      <c r="B56" s="38"/>
      <c r="C56" s="71"/>
      <c r="D56" s="71"/>
    </row>
    <row r="57" spans="1:4" ht="12.75">
      <c r="A57" s="76" t="s">
        <v>430</v>
      </c>
      <c r="B57" s="76" t="s">
        <v>253</v>
      </c>
      <c r="C57" s="72"/>
      <c r="D57" s="72"/>
    </row>
    <row r="58" spans="1:4" ht="12.75">
      <c r="A58" s="76"/>
      <c r="B58" s="76"/>
      <c r="C58" s="72"/>
      <c r="D58" s="72"/>
    </row>
    <row r="59" spans="1:4" ht="12.75">
      <c r="A59" s="76"/>
      <c r="B59" s="76"/>
      <c r="C59" s="72"/>
      <c r="D59" s="72"/>
    </row>
    <row r="60" spans="1:2" ht="12.75">
      <c r="A60" s="77" t="s">
        <v>22</v>
      </c>
      <c r="B60" s="77"/>
    </row>
    <row r="61" spans="1:4" ht="12.75">
      <c r="A61" s="78" t="s">
        <v>281</v>
      </c>
      <c r="B61" s="78" t="s">
        <v>139</v>
      </c>
      <c r="C61" s="60"/>
      <c r="D61" s="60"/>
    </row>
    <row r="62" spans="1:4" ht="13.5">
      <c r="A62" s="69"/>
      <c r="B62" s="69"/>
      <c r="C62" s="13"/>
      <c r="D62" s="13"/>
    </row>
    <row r="63" spans="1:4" ht="13.5">
      <c r="A63" s="79"/>
      <c r="B63" s="173" t="s">
        <v>266</v>
      </c>
      <c r="C63" s="73"/>
      <c r="D63" s="73"/>
    </row>
    <row r="64" spans="3:4" ht="13.5">
      <c r="C64" s="73"/>
      <c r="D64" s="73"/>
    </row>
    <row r="65" spans="1:4" ht="13.5">
      <c r="A65" s="13"/>
      <c r="B65" s="13"/>
      <c r="C65" s="73"/>
      <c r="D65" s="73"/>
    </row>
    <row r="66" spans="1:2" ht="13.5">
      <c r="A66" s="71"/>
      <c r="B66" s="71"/>
    </row>
    <row r="67" spans="1:2" ht="12.75">
      <c r="A67" s="72"/>
      <c r="B67" s="72"/>
    </row>
    <row r="69" spans="1:2" ht="12.75">
      <c r="A69" s="60"/>
      <c r="B69" s="60"/>
    </row>
    <row r="70" spans="1:2" ht="13.5">
      <c r="A70" s="13"/>
      <c r="B70" s="13"/>
    </row>
    <row r="71" spans="1:2" ht="13.5">
      <c r="A71" s="73"/>
      <c r="B71" s="73"/>
    </row>
    <row r="72" spans="1:2" ht="13.5">
      <c r="A72" s="73"/>
      <c r="B72" s="73"/>
    </row>
    <row r="73" spans="1:2" ht="13.5">
      <c r="A73" s="73"/>
      <c r="B73" s="73"/>
    </row>
  </sheetData>
  <sheetProtection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87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8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2" customWidth="1"/>
    <col min="11" max="16384" width="9.140625" style="4" customWidth="1"/>
  </cols>
  <sheetData>
    <row r="1" spans="2:7" ht="12.75">
      <c r="B1" s="182" t="s">
        <v>285</v>
      </c>
      <c r="C1" s="182" t="s">
        <v>219</v>
      </c>
      <c r="D1" s="193"/>
      <c r="E1" s="182"/>
      <c r="F1" s="182"/>
      <c r="G1" s="182"/>
    </row>
    <row r="2" spans="2:10" s="12" customFormat="1" ht="12.75">
      <c r="B2" s="182" t="s">
        <v>443</v>
      </c>
      <c r="C2" s="182" t="s">
        <v>263</v>
      </c>
      <c r="D2" s="174"/>
      <c r="E2" s="182"/>
      <c r="F2" s="182"/>
      <c r="G2" s="182"/>
      <c r="J2" s="53"/>
    </row>
    <row r="3" spans="2:7" ht="4.5" customHeight="1">
      <c r="B3" s="51"/>
      <c r="C3" s="51"/>
      <c r="D3" s="221"/>
      <c r="E3" s="51"/>
      <c r="F3" s="51"/>
      <c r="G3" s="51"/>
    </row>
    <row r="4" spans="2:7" ht="12.75" customHeight="1">
      <c r="B4" s="338"/>
      <c r="C4" s="57"/>
      <c r="D4" s="339" t="s">
        <v>0</v>
      </c>
      <c r="E4" s="341" t="s">
        <v>438</v>
      </c>
      <c r="F4" s="192"/>
      <c r="G4" s="341" t="s">
        <v>439</v>
      </c>
    </row>
    <row r="5" spans="2:7" ht="12.75">
      <c r="B5" s="338"/>
      <c r="C5" s="57"/>
      <c r="D5" s="339"/>
      <c r="E5" s="341"/>
      <c r="F5" s="84"/>
      <c r="G5" s="341"/>
    </row>
    <row r="6" spans="2:7" ht="9" customHeight="1">
      <c r="B6" s="57"/>
      <c r="C6" s="57"/>
      <c r="D6" s="193"/>
      <c r="E6" s="341"/>
      <c r="F6" s="194"/>
      <c r="G6" s="341"/>
    </row>
    <row r="7" spans="2:10" s="85" customFormat="1" ht="12.75">
      <c r="B7" s="182" t="s">
        <v>14</v>
      </c>
      <c r="C7" s="182" t="s">
        <v>140</v>
      </c>
      <c r="D7" s="55"/>
      <c r="E7" s="341"/>
      <c r="F7" s="166"/>
      <c r="G7" s="341"/>
      <c r="J7" s="53"/>
    </row>
    <row r="8" spans="2:7" ht="12.75">
      <c r="B8" s="182" t="s">
        <v>2</v>
      </c>
      <c r="C8" s="182" t="s">
        <v>141</v>
      </c>
      <c r="D8" s="174"/>
      <c r="E8" s="194"/>
      <c r="F8" s="194"/>
      <c r="G8" s="194"/>
    </row>
    <row r="9" spans="2:10" ht="12.75">
      <c r="B9" s="195" t="s">
        <v>5</v>
      </c>
      <c r="C9" s="196" t="s">
        <v>234</v>
      </c>
      <c r="D9" s="218" t="s">
        <v>457</v>
      </c>
      <c r="E9" s="197">
        <v>2333</v>
      </c>
      <c r="F9" s="197"/>
      <c r="G9" s="197">
        <v>2418</v>
      </c>
      <c r="J9" s="62" t="s">
        <v>38</v>
      </c>
    </row>
    <row r="10" spans="2:10" ht="12.75">
      <c r="B10" s="195" t="s">
        <v>15</v>
      </c>
      <c r="C10" s="196" t="s">
        <v>142</v>
      </c>
      <c r="D10" s="331" t="s">
        <v>458</v>
      </c>
      <c r="E10" s="197">
        <v>36</v>
      </c>
      <c r="F10" s="197"/>
      <c r="G10" s="197">
        <v>24</v>
      </c>
      <c r="J10" s="95" t="s">
        <v>38</v>
      </c>
    </row>
    <row r="11" spans="2:11" ht="12.75">
      <c r="B11" s="195" t="s">
        <v>39</v>
      </c>
      <c r="C11" s="196" t="s">
        <v>235</v>
      </c>
      <c r="E11" s="197"/>
      <c r="F11" s="197"/>
      <c r="G11" s="197"/>
      <c r="J11" s="95" t="s">
        <v>38</v>
      </c>
      <c r="K11" s="86"/>
    </row>
    <row r="12" spans="2:11" ht="12.75">
      <c r="B12" s="195" t="s">
        <v>40</v>
      </c>
      <c r="C12" s="196" t="s">
        <v>143</v>
      </c>
      <c r="E12" s="197">
        <v>1</v>
      </c>
      <c r="F12" s="197"/>
      <c r="G12" s="197">
        <v>1</v>
      </c>
      <c r="J12" s="95" t="s">
        <v>38</v>
      </c>
      <c r="K12" s="87"/>
    </row>
    <row r="13" spans="2:11" ht="12.75">
      <c r="B13" s="195" t="s">
        <v>44</v>
      </c>
      <c r="C13" s="196" t="s">
        <v>144</v>
      </c>
      <c r="E13" s="197"/>
      <c r="F13" s="197"/>
      <c r="G13" s="197"/>
      <c r="J13" s="95" t="s">
        <v>38</v>
      </c>
      <c r="K13" s="87"/>
    </row>
    <row r="14" spans="2:11" ht="12.75">
      <c r="B14" s="195" t="s">
        <v>41</v>
      </c>
      <c r="C14" s="195" t="s">
        <v>145</v>
      </c>
      <c r="E14" s="197"/>
      <c r="F14" s="197"/>
      <c r="G14" s="197"/>
      <c r="J14" s="95" t="s">
        <v>38</v>
      </c>
      <c r="K14" s="87"/>
    </row>
    <row r="15" spans="2:11" ht="12.75">
      <c r="B15" s="195" t="s">
        <v>42</v>
      </c>
      <c r="C15" s="195" t="s">
        <v>146</v>
      </c>
      <c r="E15" s="197"/>
      <c r="F15" s="197"/>
      <c r="G15" s="197"/>
      <c r="J15" s="95" t="s">
        <v>38</v>
      </c>
      <c r="K15" s="87"/>
    </row>
    <row r="16" spans="2:11" ht="12.75">
      <c r="B16" s="195" t="s">
        <v>16</v>
      </c>
      <c r="C16" s="195" t="s">
        <v>147</v>
      </c>
      <c r="E16" s="197"/>
      <c r="F16" s="197"/>
      <c r="G16" s="197"/>
      <c r="J16" s="96" t="s">
        <v>38</v>
      </c>
      <c r="K16" s="86"/>
    </row>
    <row r="17" spans="2:10" ht="14.25" customHeight="1">
      <c r="B17" s="195" t="s">
        <v>43</v>
      </c>
      <c r="C17" s="195" t="s">
        <v>148</v>
      </c>
      <c r="E17" s="197"/>
      <c r="F17" s="197"/>
      <c r="G17" s="197"/>
      <c r="J17" s="96" t="s">
        <v>38</v>
      </c>
    </row>
    <row r="18" spans="2:10" ht="12.75">
      <c r="B18" s="195" t="s">
        <v>283</v>
      </c>
      <c r="C18" s="195" t="s">
        <v>149</v>
      </c>
      <c r="D18" s="88" t="s">
        <v>23</v>
      </c>
      <c r="E18" s="197"/>
      <c r="F18" s="197"/>
      <c r="G18" s="197"/>
      <c r="J18" s="95" t="s">
        <v>38</v>
      </c>
    </row>
    <row r="19" spans="2:7" ht="12.75">
      <c r="B19" s="182" t="s">
        <v>89</v>
      </c>
      <c r="C19" s="182" t="s">
        <v>150</v>
      </c>
      <c r="D19" s="200" t="s">
        <v>23</v>
      </c>
      <c r="E19" s="208">
        <f>SUM(E9:E18)</f>
        <v>2370</v>
      </c>
      <c r="F19" s="199"/>
      <c r="G19" s="208">
        <f>SUM(G9:G18)</f>
        <v>2443</v>
      </c>
    </row>
    <row r="20" spans="2:7" ht="4.5" customHeight="1">
      <c r="B20" s="51"/>
      <c r="C20" s="51"/>
      <c r="D20" s="200"/>
      <c r="E20" s="194"/>
      <c r="F20" s="194"/>
      <c r="G20" s="194"/>
    </row>
    <row r="21" spans="2:11" ht="12.75">
      <c r="B21" s="182" t="s">
        <v>3</v>
      </c>
      <c r="C21" s="182" t="s">
        <v>151</v>
      </c>
      <c r="D21" s="200"/>
      <c r="E21" s="194"/>
      <c r="F21" s="194"/>
      <c r="G21" s="194"/>
      <c r="K21" s="86"/>
    </row>
    <row r="22" spans="2:11" ht="12.75">
      <c r="B22" s="195" t="s">
        <v>1</v>
      </c>
      <c r="C22" s="195" t="s">
        <v>152</v>
      </c>
      <c r="D22" s="332"/>
      <c r="E22" s="197">
        <v>2583</v>
      </c>
      <c r="F22" s="201"/>
      <c r="G22" s="197">
        <v>2990</v>
      </c>
      <c r="J22" s="62" t="s">
        <v>38</v>
      </c>
      <c r="K22" s="86"/>
    </row>
    <row r="23" spans="2:11" ht="12.75">
      <c r="B23" s="195" t="s">
        <v>45</v>
      </c>
      <c r="C23" s="195" t="s">
        <v>153</v>
      </c>
      <c r="D23" s="332" t="s">
        <v>23</v>
      </c>
      <c r="E23" s="197"/>
      <c r="F23" s="201"/>
      <c r="G23" s="197"/>
      <c r="J23" s="62" t="s">
        <v>38</v>
      </c>
      <c r="K23" s="86"/>
    </row>
    <row r="24" spans="2:10" ht="12.75">
      <c r="B24" s="195" t="s">
        <v>46</v>
      </c>
      <c r="C24" s="195" t="s">
        <v>154</v>
      </c>
      <c r="D24" s="331" t="s">
        <v>459</v>
      </c>
      <c r="E24" s="197">
        <v>604</v>
      </c>
      <c r="F24" s="201" t="s">
        <v>23</v>
      </c>
      <c r="G24" s="197">
        <v>490</v>
      </c>
      <c r="J24" s="62" t="s">
        <v>38</v>
      </c>
    </row>
    <row r="25" spans="2:10" ht="12.75">
      <c r="B25" s="195" t="s">
        <v>44</v>
      </c>
      <c r="C25" s="195" t="s">
        <v>155</v>
      </c>
      <c r="D25" s="333"/>
      <c r="E25" s="197"/>
      <c r="F25" s="201"/>
      <c r="G25" s="202"/>
      <c r="J25" s="62" t="s">
        <v>38</v>
      </c>
    </row>
    <row r="26" spans="2:10" ht="12.75">
      <c r="B26" s="195" t="s">
        <v>48</v>
      </c>
      <c r="C26" s="195" t="s">
        <v>156</v>
      </c>
      <c r="D26" s="333"/>
      <c r="E26" s="197"/>
      <c r="F26" s="201"/>
      <c r="G26" s="197"/>
      <c r="J26" s="62" t="s">
        <v>38</v>
      </c>
    </row>
    <row r="27" spans="2:10" ht="12.75">
      <c r="B27" s="195" t="s">
        <v>47</v>
      </c>
      <c r="C27" s="195" t="s">
        <v>157</v>
      </c>
      <c r="D27" s="331" t="s">
        <v>460</v>
      </c>
      <c r="E27" s="197">
        <v>27</v>
      </c>
      <c r="F27" s="197"/>
      <c r="G27" s="197">
        <v>15</v>
      </c>
      <c r="J27" s="62" t="s">
        <v>38</v>
      </c>
    </row>
    <row r="28" spans="2:7" ht="12.75">
      <c r="B28" s="195" t="s">
        <v>17</v>
      </c>
      <c r="C28" s="195" t="s">
        <v>252</v>
      </c>
      <c r="D28" s="331" t="s">
        <v>461</v>
      </c>
      <c r="E28" s="202">
        <v>2787</v>
      </c>
      <c r="G28" s="202">
        <v>1980</v>
      </c>
    </row>
    <row r="29" spans="2:7" ht="12.75">
      <c r="B29" s="182" t="s">
        <v>90</v>
      </c>
      <c r="C29" s="182" t="s">
        <v>158</v>
      </c>
      <c r="D29" s="327"/>
      <c r="E29" s="208">
        <f>SUM(E22:E28)</f>
        <v>6001</v>
      </c>
      <c r="F29" s="203"/>
      <c r="G29" s="208">
        <f>SUM(G22:G28)</f>
        <v>5475</v>
      </c>
    </row>
    <row r="30" spans="2:11" ht="13.5" thickBot="1">
      <c r="B30" s="198" t="s">
        <v>11</v>
      </c>
      <c r="C30" s="198" t="s">
        <v>159</v>
      </c>
      <c r="D30" s="328"/>
      <c r="E30" s="209">
        <f>SUM(E19+E29)</f>
        <v>8371</v>
      </c>
      <c r="F30" s="204"/>
      <c r="G30" s="209">
        <f>SUM(G19+G29)</f>
        <v>7918</v>
      </c>
      <c r="K30" s="86"/>
    </row>
    <row r="31" spans="2:11" ht="13.5" thickTop="1">
      <c r="B31" s="198"/>
      <c r="C31" s="198"/>
      <c r="D31" s="328"/>
      <c r="E31" s="199"/>
      <c r="F31" s="204"/>
      <c r="G31" s="181"/>
      <c r="K31" s="86"/>
    </row>
    <row r="32" spans="2:11" ht="12.75">
      <c r="B32" s="205" t="s">
        <v>10</v>
      </c>
      <c r="C32" s="205" t="s">
        <v>160</v>
      </c>
      <c r="D32" s="327"/>
      <c r="E32" s="194"/>
      <c r="F32" s="203"/>
      <c r="G32" s="43"/>
      <c r="K32" s="86"/>
    </row>
    <row r="33" spans="2:11" ht="12.75">
      <c r="B33" s="182" t="s">
        <v>18</v>
      </c>
      <c r="C33" s="182" t="s">
        <v>161</v>
      </c>
      <c r="D33" s="327"/>
      <c r="E33" s="194"/>
      <c r="F33" s="194"/>
      <c r="G33" s="194"/>
      <c r="J33" s="62" t="s">
        <v>38</v>
      </c>
      <c r="K33" s="86"/>
    </row>
    <row r="34" spans="2:11" ht="12.75">
      <c r="B34" s="195" t="s">
        <v>215</v>
      </c>
      <c r="C34" s="195" t="s">
        <v>216</v>
      </c>
      <c r="D34" s="331" t="s">
        <v>462</v>
      </c>
      <c r="E34" s="311">
        <v>5351</v>
      </c>
      <c r="G34" s="311">
        <v>5351</v>
      </c>
      <c r="J34" s="62" t="s">
        <v>38</v>
      </c>
      <c r="K34" s="86"/>
    </row>
    <row r="35" spans="2:11" ht="12.75">
      <c r="B35" s="195" t="s">
        <v>60</v>
      </c>
      <c r="C35" s="195" t="s">
        <v>162</v>
      </c>
      <c r="D35" s="326"/>
      <c r="E35" s="311"/>
      <c r="G35" s="311"/>
      <c r="J35" s="62" t="s">
        <v>38</v>
      </c>
      <c r="K35" s="86"/>
    </row>
    <row r="36" spans="2:11" ht="12.75">
      <c r="B36" s="195" t="s">
        <v>21</v>
      </c>
      <c r="C36" s="195" t="s">
        <v>163</v>
      </c>
      <c r="D36" s="326"/>
      <c r="E36" s="311"/>
      <c r="G36" s="311"/>
      <c r="J36" s="62" t="s">
        <v>38</v>
      </c>
      <c r="K36" s="86"/>
    </row>
    <row r="37" spans="2:11" ht="12.75">
      <c r="B37" s="195" t="s">
        <v>59</v>
      </c>
      <c r="C37" s="195" t="s">
        <v>164</v>
      </c>
      <c r="D37" s="326"/>
      <c r="E37" s="311"/>
      <c r="G37" s="311"/>
      <c r="J37" s="62" t="s">
        <v>38</v>
      </c>
      <c r="K37" s="86"/>
    </row>
    <row r="38" spans="2:10" ht="12.75">
      <c r="B38" s="195" t="s">
        <v>61</v>
      </c>
      <c r="C38" s="195" t="s">
        <v>165</v>
      </c>
      <c r="D38" s="326"/>
      <c r="E38" s="311"/>
      <c r="G38" s="311"/>
      <c r="J38" s="62" t="s">
        <v>38</v>
      </c>
    </row>
    <row r="39" spans="2:7" ht="12.75">
      <c r="B39" s="195" t="s">
        <v>272</v>
      </c>
      <c r="C39" s="195"/>
      <c r="D39" s="326"/>
      <c r="E39" s="311">
        <v>1388</v>
      </c>
      <c r="G39" s="311">
        <v>1388</v>
      </c>
    </row>
    <row r="40" spans="2:10" ht="12.75">
      <c r="B40" s="195" t="s">
        <v>62</v>
      </c>
      <c r="C40" s="195" t="s">
        <v>166</v>
      </c>
      <c r="D40" s="331" t="s">
        <v>468</v>
      </c>
      <c r="E40" s="54">
        <v>368</v>
      </c>
      <c r="G40" s="54">
        <v>421</v>
      </c>
      <c r="J40" s="62" t="s">
        <v>38</v>
      </c>
    </row>
    <row r="41" spans="2:10" ht="12.75">
      <c r="B41" s="195" t="s">
        <v>63</v>
      </c>
      <c r="C41" s="195" t="s">
        <v>167</v>
      </c>
      <c r="D41" s="331" t="s">
        <v>456</v>
      </c>
      <c r="E41" s="311">
        <v>214</v>
      </c>
      <c r="F41" s="206"/>
      <c r="G41" s="318" t="s">
        <v>441</v>
      </c>
      <c r="J41" s="62" t="s">
        <v>38</v>
      </c>
    </row>
    <row r="42" spans="2:11" ht="12.75">
      <c r="B42" s="182" t="s">
        <v>77</v>
      </c>
      <c r="C42" s="182" t="s">
        <v>168</v>
      </c>
      <c r="D42" s="327"/>
      <c r="E42" s="310">
        <f>SUM(E34:E40)</f>
        <v>7107</v>
      </c>
      <c r="F42" s="198"/>
      <c r="G42" s="310">
        <f>SUM(G34:G41)</f>
        <v>7160</v>
      </c>
      <c r="K42" s="12"/>
    </row>
    <row r="43" spans="2:11" ht="12.75">
      <c r="B43" s="182" t="s">
        <v>425</v>
      </c>
      <c r="C43" s="182"/>
      <c r="D43" s="327"/>
      <c r="E43" s="198"/>
      <c r="F43" s="198"/>
      <c r="G43" s="198"/>
      <c r="K43" s="12"/>
    </row>
    <row r="44" spans="2:11" ht="12.75" hidden="1">
      <c r="B44" s="182" t="s">
        <v>81</v>
      </c>
      <c r="C44" s="182" t="s">
        <v>169</v>
      </c>
      <c r="D44" s="327"/>
      <c r="E44" s="198"/>
      <c r="F44" s="203"/>
      <c r="G44" s="198"/>
      <c r="J44" s="62" t="s">
        <v>38</v>
      </c>
      <c r="K44" s="12"/>
    </row>
    <row r="45" spans="2:10" ht="12.75" hidden="1">
      <c r="B45" s="12" t="s">
        <v>80</v>
      </c>
      <c r="C45" s="12" t="s">
        <v>170</v>
      </c>
      <c r="D45" s="329"/>
      <c r="F45" s="90"/>
      <c r="J45" s="62" t="s">
        <v>38</v>
      </c>
    </row>
    <row r="46" spans="2:10" ht="12.75" hidden="1">
      <c r="B46" s="12" t="s">
        <v>217</v>
      </c>
      <c r="C46" s="12" t="s">
        <v>220</v>
      </c>
      <c r="D46" s="329" t="s">
        <v>23</v>
      </c>
      <c r="E46" s="4" t="s">
        <v>23</v>
      </c>
      <c r="F46" s="90"/>
      <c r="G46" s="4" t="s">
        <v>23</v>
      </c>
      <c r="J46" s="62" t="s">
        <v>38</v>
      </c>
    </row>
    <row r="47" spans="2:10" ht="12.75" hidden="1">
      <c r="B47" s="12" t="s">
        <v>49</v>
      </c>
      <c r="C47" s="12" t="s">
        <v>171</v>
      </c>
      <c r="D47" s="329"/>
      <c r="F47" s="90"/>
      <c r="J47" s="62" t="s">
        <v>38</v>
      </c>
    </row>
    <row r="48" spans="2:10" ht="12.75" hidden="1">
      <c r="B48" s="12" t="s">
        <v>19</v>
      </c>
      <c r="C48" s="12" t="s">
        <v>172</v>
      </c>
      <c r="D48" s="329" t="s">
        <v>23</v>
      </c>
      <c r="F48" s="90"/>
      <c r="J48" s="62" t="s">
        <v>38</v>
      </c>
    </row>
    <row r="49" spans="2:12" ht="12.75" hidden="1">
      <c r="B49" s="195" t="s">
        <v>79</v>
      </c>
      <c r="C49" s="195" t="s">
        <v>173</v>
      </c>
      <c r="D49" s="329"/>
      <c r="E49" s="197"/>
      <c r="F49" s="202"/>
      <c r="G49" s="197"/>
      <c r="J49" s="62" t="s">
        <v>38</v>
      </c>
      <c r="L49" s="86"/>
    </row>
    <row r="50" spans="2:12" ht="12.75" hidden="1">
      <c r="B50" s="195" t="s">
        <v>78</v>
      </c>
      <c r="C50" s="195" t="s">
        <v>174</v>
      </c>
      <c r="D50" s="329"/>
      <c r="E50" s="60"/>
      <c r="F50" s="197"/>
      <c r="G50" s="60"/>
      <c r="L50" s="86"/>
    </row>
    <row r="51" spans="2:12" ht="12.75" hidden="1">
      <c r="B51" s="182" t="s">
        <v>88</v>
      </c>
      <c r="C51" s="182" t="s">
        <v>175</v>
      </c>
      <c r="D51" s="327"/>
      <c r="E51" s="207">
        <f>SUM(E45:E50)</f>
        <v>0</v>
      </c>
      <c r="F51" s="198"/>
      <c r="G51" s="207">
        <f>SUM(G45:G50)</f>
        <v>0</v>
      </c>
      <c r="L51" s="91"/>
    </row>
    <row r="52" spans="2:12" ht="12.75">
      <c r="B52" s="12" t="s">
        <v>432</v>
      </c>
      <c r="C52" s="61"/>
      <c r="D52" s="331" t="s">
        <v>467</v>
      </c>
      <c r="E52" s="4">
        <v>32</v>
      </c>
      <c r="F52" s="60"/>
      <c r="L52" s="91"/>
    </row>
    <row r="53" spans="2:12" ht="12.75">
      <c r="B53" s="4" t="s">
        <v>426</v>
      </c>
      <c r="C53" s="182" t="s">
        <v>158</v>
      </c>
      <c r="D53" s="330"/>
      <c r="E53" s="4">
        <v>37</v>
      </c>
      <c r="G53" s="4">
        <v>41</v>
      </c>
      <c r="L53" s="91"/>
    </row>
    <row r="54" spans="2:12" ht="12.75">
      <c r="B54" s="195" t="s">
        <v>434</v>
      </c>
      <c r="C54" s="195"/>
      <c r="D54" s="326"/>
      <c r="E54" s="202">
        <v>147</v>
      </c>
      <c r="F54" s="202"/>
      <c r="G54" s="202">
        <v>147</v>
      </c>
      <c r="L54" s="91"/>
    </row>
    <row r="55" spans="2:12" ht="12.75">
      <c r="B55" s="182" t="s">
        <v>88</v>
      </c>
      <c r="C55" s="198" t="s">
        <v>159</v>
      </c>
      <c r="D55" s="327"/>
      <c r="E55" s="208">
        <f>SUM(E52:E54)</f>
        <v>216</v>
      </c>
      <c r="F55" s="203"/>
      <c r="G55" s="208">
        <f>SUM(G52:G54)</f>
        <v>188</v>
      </c>
      <c r="L55" s="91"/>
    </row>
    <row r="56" spans="2:12" ht="12.75">
      <c r="B56" s="182" t="s">
        <v>82</v>
      </c>
      <c r="C56" s="182" t="s">
        <v>176</v>
      </c>
      <c r="D56" s="327"/>
      <c r="E56" s="194"/>
      <c r="F56" s="194"/>
      <c r="G56" s="194"/>
      <c r="J56" s="62" t="s">
        <v>38</v>
      </c>
      <c r="L56" s="87"/>
    </row>
    <row r="57" spans="2:12" ht="12.75" hidden="1">
      <c r="B57" s="12" t="s">
        <v>284</v>
      </c>
      <c r="C57" s="12" t="s">
        <v>178</v>
      </c>
      <c r="D57" s="329" t="s">
        <v>23</v>
      </c>
      <c r="E57" s="4" t="s">
        <v>23</v>
      </c>
      <c r="F57" s="4" t="s">
        <v>23</v>
      </c>
      <c r="G57" s="4" t="s">
        <v>23</v>
      </c>
      <c r="J57" s="62" t="s">
        <v>38</v>
      </c>
      <c r="L57" s="86"/>
    </row>
    <row r="58" spans="2:12" ht="12.75" hidden="1">
      <c r="B58" s="12" t="s">
        <v>85</v>
      </c>
      <c r="C58" s="12" t="s">
        <v>177</v>
      </c>
      <c r="D58" s="329">
        <v>22</v>
      </c>
      <c r="G58" s="4">
        <v>0</v>
      </c>
      <c r="J58" s="62" t="s">
        <v>38</v>
      </c>
      <c r="L58" s="86"/>
    </row>
    <row r="59" spans="2:10" ht="12.75">
      <c r="B59" s="12" t="s">
        <v>51</v>
      </c>
      <c r="C59" s="12" t="s">
        <v>179</v>
      </c>
      <c r="D59" s="331" t="s">
        <v>463</v>
      </c>
      <c r="E59" s="202">
        <v>388</v>
      </c>
      <c r="G59" s="202">
        <v>121</v>
      </c>
      <c r="J59" s="62" t="s">
        <v>38</v>
      </c>
    </row>
    <row r="60" spans="2:11" ht="12.75">
      <c r="B60" s="12" t="s">
        <v>50</v>
      </c>
      <c r="C60" s="12" t="s">
        <v>180</v>
      </c>
      <c r="D60" s="331" t="s">
        <v>463</v>
      </c>
      <c r="E60" s="202">
        <v>456</v>
      </c>
      <c r="G60" s="202">
        <v>164</v>
      </c>
      <c r="J60" s="62" t="s">
        <v>38</v>
      </c>
      <c r="K60" s="202"/>
    </row>
    <row r="61" spans="2:11" ht="12.75">
      <c r="B61" s="195" t="s">
        <v>84</v>
      </c>
      <c r="C61" s="195" t="s">
        <v>181</v>
      </c>
      <c r="D61" s="331" t="s">
        <v>464</v>
      </c>
      <c r="E61" s="202">
        <v>8</v>
      </c>
      <c r="G61" s="202">
        <v>5</v>
      </c>
      <c r="J61" s="62" t="s">
        <v>38</v>
      </c>
      <c r="K61" s="202"/>
    </row>
    <row r="62" spans="2:11" ht="12.75">
      <c r="B62" s="195" t="s">
        <v>86</v>
      </c>
      <c r="C62" s="195" t="s">
        <v>182</v>
      </c>
      <c r="D62" s="331" t="s">
        <v>464</v>
      </c>
      <c r="E62" s="4">
        <v>26</v>
      </c>
      <c r="F62" s="202"/>
      <c r="G62" s="4">
        <v>31</v>
      </c>
      <c r="J62" s="62" t="s">
        <v>38</v>
      </c>
      <c r="K62" s="202"/>
    </row>
    <row r="63" spans="2:10" ht="12.75">
      <c r="B63" s="195" t="s">
        <v>83</v>
      </c>
      <c r="C63" s="195" t="s">
        <v>183</v>
      </c>
      <c r="D63" s="331" t="s">
        <v>465</v>
      </c>
      <c r="E63" s="202">
        <v>23</v>
      </c>
      <c r="F63" s="202"/>
      <c r="G63" s="202">
        <v>38</v>
      </c>
      <c r="J63" s="62" t="s">
        <v>38</v>
      </c>
    </row>
    <row r="64" spans="2:11" ht="12.75">
      <c r="B64" s="195" t="s">
        <v>20</v>
      </c>
      <c r="C64" s="195" t="s">
        <v>184</v>
      </c>
      <c r="D64" s="331" t="s">
        <v>466</v>
      </c>
      <c r="E64" s="202">
        <v>117</v>
      </c>
      <c r="F64" s="202"/>
      <c r="G64" s="202">
        <v>87</v>
      </c>
      <c r="J64" s="97" t="s">
        <v>38</v>
      </c>
      <c r="K64" s="202"/>
    </row>
    <row r="65" spans="2:11" ht="12.75">
      <c r="B65" s="195" t="s">
        <v>435</v>
      </c>
      <c r="C65" s="195"/>
      <c r="D65" s="321"/>
      <c r="E65" s="202">
        <v>30</v>
      </c>
      <c r="F65" s="202"/>
      <c r="G65" s="202">
        <v>124</v>
      </c>
      <c r="J65" s="97"/>
      <c r="K65" s="202"/>
    </row>
    <row r="66" spans="2:11" ht="12.75">
      <c r="B66" s="182" t="s">
        <v>87</v>
      </c>
      <c r="C66" s="182" t="s">
        <v>185</v>
      </c>
      <c r="D66" s="200"/>
      <c r="E66" s="208">
        <f>SUM(E59:E65)</f>
        <v>1048</v>
      </c>
      <c r="F66" s="210"/>
      <c r="G66" s="208">
        <f>SUM(G58:G65)</f>
        <v>570</v>
      </c>
      <c r="J66" s="62" t="s">
        <v>38</v>
      </c>
      <c r="K66" s="202"/>
    </row>
    <row r="67" spans="2:11" ht="13.5" thickBot="1">
      <c r="B67" s="182" t="s">
        <v>12</v>
      </c>
      <c r="C67" s="182" t="s">
        <v>186</v>
      </c>
      <c r="D67" s="200"/>
      <c r="E67" s="209">
        <f>E66+E55+E42</f>
        <v>8371</v>
      </c>
      <c r="F67" s="198"/>
      <c r="G67" s="209">
        <f>SUM(G42+G55+G66)</f>
        <v>7918</v>
      </c>
      <c r="J67" s="62" t="s">
        <v>38</v>
      </c>
      <c r="K67" s="202"/>
    </row>
    <row r="68" spans="2:8" ht="13.5" thickTop="1">
      <c r="B68" s="92"/>
      <c r="C68" s="92"/>
      <c r="D68" s="215"/>
      <c r="E68" s="61"/>
      <c r="F68" s="66"/>
      <c r="G68" s="67"/>
      <c r="H68" s="60"/>
    </row>
    <row r="69" spans="2:8" ht="12.75">
      <c r="B69" s="75"/>
      <c r="C69" s="171"/>
      <c r="D69" s="222"/>
      <c r="E69" s="61"/>
      <c r="F69" s="66"/>
      <c r="G69" s="67"/>
      <c r="H69" s="60"/>
    </row>
    <row r="70" spans="2:8" ht="12.75">
      <c r="B70" s="75"/>
      <c r="C70" s="171" t="s">
        <v>264</v>
      </c>
      <c r="D70" s="222"/>
      <c r="E70" s="65"/>
      <c r="F70" s="68"/>
      <c r="G70" s="67"/>
      <c r="H70" s="60"/>
    </row>
    <row r="71" spans="2:8" ht="12.75">
      <c r="B71" s="75"/>
      <c r="C71" s="171"/>
      <c r="D71" s="222"/>
      <c r="E71" s="65"/>
      <c r="F71" s="68"/>
      <c r="G71" s="67"/>
      <c r="H71" s="60"/>
    </row>
    <row r="72" spans="2:4" ht="12.75">
      <c r="B72" s="75"/>
      <c r="C72" s="172"/>
      <c r="D72" s="222"/>
    </row>
    <row r="73" spans="2:4" ht="12.75">
      <c r="B73" s="65"/>
      <c r="C73" s="172" t="s">
        <v>267</v>
      </c>
      <c r="D73" s="215"/>
    </row>
    <row r="74" spans="2:4" ht="12.75">
      <c r="B74" s="65" t="s">
        <v>24</v>
      </c>
      <c r="C74" s="65"/>
      <c r="D74" s="53"/>
    </row>
    <row r="75" spans="2:4" ht="12.75">
      <c r="B75" s="93" t="s">
        <v>430</v>
      </c>
      <c r="C75" s="93" t="s">
        <v>254</v>
      </c>
      <c r="D75" s="62"/>
    </row>
    <row r="76" spans="2:4" ht="12.75" hidden="1">
      <c r="B76" s="93"/>
      <c r="C76" s="93"/>
      <c r="D76" s="62"/>
    </row>
    <row r="77" spans="2:4" ht="12.75" hidden="1">
      <c r="B77" s="93"/>
      <c r="C77" s="93"/>
      <c r="D77" s="62"/>
    </row>
    <row r="78" spans="2:7" ht="12.75">
      <c r="B78" s="69" t="s">
        <v>22</v>
      </c>
      <c r="C78" s="69"/>
      <c r="D78" s="94"/>
      <c r="E78" s="54"/>
      <c r="F78" s="54"/>
      <c r="G78" s="54"/>
    </row>
    <row r="79" spans="2:7" ht="12.75">
      <c r="B79" s="93" t="s">
        <v>281</v>
      </c>
      <c r="C79" s="177" t="s">
        <v>223</v>
      </c>
      <c r="D79" s="62"/>
      <c r="E79" s="54"/>
      <c r="F79" s="54"/>
      <c r="G79" s="54"/>
    </row>
    <row r="80" spans="2:7" ht="12.75">
      <c r="B80" s="93"/>
      <c r="C80" s="177"/>
      <c r="D80" s="62"/>
      <c r="E80" s="54"/>
      <c r="F80" s="54"/>
      <c r="G80" s="54"/>
    </row>
    <row r="81" spans="2:7" ht="18" customHeight="1">
      <c r="B81" s="69"/>
      <c r="C81" s="69"/>
      <c r="D81" s="62"/>
      <c r="E81" s="54"/>
      <c r="F81" s="54"/>
      <c r="G81" s="54"/>
    </row>
    <row r="82" spans="2:7" ht="12.75">
      <c r="B82" s="220"/>
      <c r="C82" s="173"/>
      <c r="D82" s="62"/>
      <c r="E82" s="54"/>
      <c r="F82" s="54"/>
      <c r="G82" s="54"/>
    </row>
    <row r="83" spans="2:7" ht="12.75">
      <c r="B83" s="219" t="s">
        <v>23</v>
      </c>
      <c r="C83" s="173" t="s">
        <v>265</v>
      </c>
      <c r="D83" s="218" t="s">
        <v>23</v>
      </c>
      <c r="E83" s="54"/>
      <c r="F83" s="54"/>
      <c r="G83" s="54"/>
    </row>
    <row r="84" spans="2:7" ht="12.75">
      <c r="B84" s="69"/>
      <c r="C84" s="69"/>
      <c r="D84" s="62"/>
      <c r="E84" s="54"/>
      <c r="F84" s="54"/>
      <c r="G84" s="54"/>
    </row>
    <row r="85" spans="2:3" ht="12.75">
      <c r="B85" s="34"/>
      <c r="C85" s="34"/>
    </row>
    <row r="86" spans="2:3" ht="12.75">
      <c r="B86" s="34"/>
      <c r="C86" s="34"/>
    </row>
    <row r="87" spans="2:3" ht="12.75">
      <c r="B87" s="34"/>
      <c r="C87" s="34"/>
    </row>
  </sheetData>
  <sheetProtection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421875" style="107" customWidth="1"/>
    <col min="2" max="2" width="47.00390625" style="107" hidden="1" customWidth="1"/>
    <col min="3" max="3" width="12.57421875" style="107" customWidth="1"/>
    <col min="4" max="4" width="1.28515625" style="107" customWidth="1"/>
    <col min="5" max="5" width="12.8515625" style="107" customWidth="1"/>
    <col min="6" max="6" width="1.28515625" style="107" customWidth="1"/>
    <col min="7" max="7" width="10.421875" style="107" customWidth="1"/>
    <col min="8" max="8" width="1.28515625" style="107" customWidth="1"/>
    <col min="9" max="9" width="10.7109375" style="107" customWidth="1"/>
    <col min="10" max="10" width="1.57421875" style="107" customWidth="1"/>
    <col min="11" max="11" width="11.421875" style="107" customWidth="1"/>
    <col min="12" max="12" width="0.9921875" style="107" customWidth="1"/>
    <col min="13" max="13" width="11.28125" style="107" customWidth="1"/>
    <col min="14" max="14" width="1.421875" style="107" customWidth="1"/>
    <col min="15" max="15" width="10.8515625" style="107" customWidth="1"/>
    <col min="16" max="16" width="1.57421875" style="107" customWidth="1"/>
    <col min="17" max="17" width="11.57421875" style="107" customWidth="1"/>
    <col min="18" max="16384" width="9.140625" style="107" customWidth="1"/>
  </cols>
  <sheetData>
    <row r="1" spans="1:17" ht="12.75">
      <c r="A1" s="169" t="s">
        <v>286</v>
      </c>
      <c r="B1" s="169" t="s">
        <v>242</v>
      </c>
      <c r="C1" s="169"/>
      <c r="D1" s="169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06" t="s">
        <v>443</v>
      </c>
      <c r="B2" s="106" t="s">
        <v>187</v>
      </c>
      <c r="C2" s="106"/>
      <c r="D2" s="10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4.5" customHeight="1">
      <c r="A3" s="342"/>
      <c r="B3" s="342"/>
      <c r="C3" s="342"/>
      <c r="D3" s="342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97.5" customHeight="1">
      <c r="A4" s="344"/>
      <c r="B4" s="164"/>
      <c r="C4" s="346" t="s">
        <v>112</v>
      </c>
      <c r="D4" s="55"/>
      <c r="E4" s="348" t="s">
        <v>256</v>
      </c>
      <c r="F4" s="127"/>
      <c r="G4" s="348" t="s">
        <v>257</v>
      </c>
      <c r="H4" s="126"/>
      <c r="I4" s="348" t="s">
        <v>271</v>
      </c>
      <c r="J4" s="127"/>
      <c r="K4" s="348" t="s">
        <v>258</v>
      </c>
      <c r="L4" s="127"/>
      <c r="M4" s="348" t="s">
        <v>259</v>
      </c>
      <c r="N4" s="127"/>
      <c r="O4" s="350" t="s">
        <v>260</v>
      </c>
      <c r="P4" s="127"/>
      <c r="Q4" s="348" t="s">
        <v>77</v>
      </c>
    </row>
    <row r="5" spans="1:17" s="108" customFormat="1" ht="81.75" customHeight="1">
      <c r="A5" s="345"/>
      <c r="B5" s="165"/>
      <c r="C5" s="347"/>
      <c r="D5" s="55"/>
      <c r="E5" s="348"/>
      <c r="F5" s="128"/>
      <c r="G5" s="349"/>
      <c r="H5" s="129"/>
      <c r="I5" s="349"/>
      <c r="J5" s="128"/>
      <c r="K5" s="349"/>
      <c r="L5" s="128"/>
      <c r="M5" s="349"/>
      <c r="N5" s="128"/>
      <c r="O5" s="350"/>
      <c r="P5" s="128"/>
      <c r="Q5" s="349"/>
    </row>
    <row r="6" spans="1:17" s="111" customFormat="1" ht="18" customHeight="1">
      <c r="A6" s="109"/>
      <c r="B6" s="109"/>
      <c r="C6" s="174"/>
      <c r="D6" s="109"/>
      <c r="E6" s="110" t="s">
        <v>4</v>
      </c>
      <c r="F6" s="110"/>
      <c r="G6" s="110" t="s">
        <v>4</v>
      </c>
      <c r="H6" s="110"/>
      <c r="I6" s="110" t="s">
        <v>4</v>
      </c>
      <c r="J6" s="110"/>
      <c r="K6" s="110" t="s">
        <v>4</v>
      </c>
      <c r="L6" s="110"/>
      <c r="M6" s="110" t="s">
        <v>4</v>
      </c>
      <c r="N6" s="110"/>
      <c r="O6" s="110" t="s">
        <v>4</v>
      </c>
      <c r="P6" s="110"/>
      <c r="Q6" s="110" t="s">
        <v>4</v>
      </c>
    </row>
    <row r="7" spans="1:17" s="108" customFormat="1" ht="4.5" customHeight="1">
      <c r="A7" s="89"/>
      <c r="B7" s="89"/>
      <c r="C7" s="89"/>
      <c r="D7" s="89"/>
      <c r="E7" s="112"/>
      <c r="F7" s="112"/>
      <c r="G7" s="112"/>
      <c r="H7" s="112"/>
      <c r="I7" s="112"/>
      <c r="J7" s="112"/>
      <c r="K7" s="112"/>
      <c r="L7" s="112"/>
      <c r="M7" s="110"/>
      <c r="N7" s="112"/>
      <c r="O7" s="112"/>
      <c r="P7" s="112"/>
      <c r="Q7" s="112"/>
    </row>
    <row r="8" spans="1:17" s="108" customFormat="1" ht="17.25" customHeight="1" thickBot="1">
      <c r="A8" s="113" t="s">
        <v>446</v>
      </c>
      <c r="B8" s="113" t="s">
        <v>203</v>
      </c>
      <c r="C8" s="113"/>
      <c r="D8" s="147"/>
      <c r="E8" s="151">
        <v>5351</v>
      </c>
      <c r="F8" s="152"/>
      <c r="G8" s="151">
        <v>1253</v>
      </c>
      <c r="H8" s="151"/>
      <c r="I8" s="151">
        <v>421</v>
      </c>
      <c r="J8" s="152"/>
      <c r="K8" s="151"/>
      <c r="L8" s="152"/>
      <c r="M8" s="151">
        <v>135</v>
      </c>
      <c r="N8" s="152"/>
      <c r="O8" s="152"/>
      <c r="P8" s="152"/>
      <c r="Q8" s="151">
        <f>SUM(E8:O8)</f>
        <v>7160</v>
      </c>
    </row>
    <row r="9" spans="1:17" s="108" customFormat="1" ht="18" customHeight="1" thickTop="1">
      <c r="A9" s="113" t="s">
        <v>110</v>
      </c>
      <c r="B9" s="113" t="s">
        <v>204</v>
      </c>
      <c r="C9" s="114"/>
      <c r="D9" s="114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>
        <f>SUM(E9:O9)</f>
        <v>0</v>
      </c>
    </row>
    <row r="10" spans="1:17" s="108" customFormat="1" ht="12.75">
      <c r="A10" s="114" t="s">
        <v>53</v>
      </c>
      <c r="B10" s="114" t="s">
        <v>205</v>
      </c>
      <c r="C10" s="115"/>
      <c r="D10" s="115"/>
      <c r="E10" s="153"/>
      <c r="F10" s="153"/>
      <c r="G10" s="153"/>
      <c r="H10" s="153"/>
      <c r="I10" s="153"/>
      <c r="J10" s="153"/>
      <c r="K10" s="153"/>
      <c r="L10" s="153"/>
      <c r="M10" s="153"/>
      <c r="N10" s="154"/>
      <c r="O10" s="154"/>
      <c r="P10" s="154"/>
      <c r="Q10" s="153">
        <f>SUM(E10:O10)</f>
        <v>0</v>
      </c>
    </row>
    <row r="11" spans="1:17" s="125" customFormat="1" ht="13.5" thickBot="1">
      <c r="A11" s="130" t="s">
        <v>447</v>
      </c>
      <c r="B11" s="130" t="s">
        <v>206</v>
      </c>
      <c r="C11" s="130"/>
      <c r="D11" s="148"/>
      <c r="E11" s="155">
        <f>SUM(E8:E10)</f>
        <v>5351</v>
      </c>
      <c r="F11" s="155"/>
      <c r="G11" s="155">
        <f>SUM(G8:G10)</f>
        <v>1253</v>
      </c>
      <c r="H11" s="155"/>
      <c r="I11" s="155">
        <f>SUM(I8:I10)</f>
        <v>421</v>
      </c>
      <c r="J11" s="155"/>
      <c r="K11" s="155">
        <f>SUM(K8:K10)</f>
        <v>0</v>
      </c>
      <c r="L11" s="155"/>
      <c r="M11" s="155">
        <f>SUM(M8:M10)</f>
        <v>135</v>
      </c>
      <c r="N11" s="156"/>
      <c r="O11" s="155">
        <f>SUM(O8:O10)</f>
        <v>0</v>
      </c>
      <c r="P11" s="156"/>
      <c r="Q11" s="155">
        <f>SUM(E11:O11)</f>
        <v>7160</v>
      </c>
    </row>
    <row r="12" spans="1:17" s="108" customFormat="1" ht="13.5" thickTop="1">
      <c r="A12" s="130" t="s">
        <v>448</v>
      </c>
      <c r="B12" s="130" t="s">
        <v>243</v>
      </c>
      <c r="C12" s="144"/>
      <c r="D12" s="144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8"/>
      <c r="P12" s="158"/>
      <c r="Q12" s="157"/>
    </row>
    <row r="13" spans="1:17" s="108" customFormat="1" ht="12.75">
      <c r="A13" s="115" t="s">
        <v>111</v>
      </c>
      <c r="B13" s="115" t="s">
        <v>207</v>
      </c>
      <c r="C13" s="116"/>
      <c r="D13" s="116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3">
        <f>SUM(E13:O13)</f>
        <v>0</v>
      </c>
    </row>
    <row r="14" spans="1:17" s="108" customFormat="1" ht="12.75">
      <c r="A14" s="116" t="s">
        <v>449</v>
      </c>
      <c r="B14" s="116" t="s">
        <v>245</v>
      </c>
      <c r="C14" s="113"/>
      <c r="D14" s="113"/>
      <c r="E14" s="312"/>
      <c r="F14" s="154"/>
      <c r="G14" s="312"/>
      <c r="H14" s="312"/>
      <c r="I14" s="154"/>
      <c r="J14" s="154"/>
      <c r="K14" s="312"/>
      <c r="L14" s="154"/>
      <c r="M14" s="312"/>
      <c r="N14" s="154"/>
      <c r="O14" s="154"/>
      <c r="P14" s="154"/>
      <c r="Q14" s="153"/>
    </row>
    <row r="15" spans="1:19" s="108" customFormat="1" ht="13.5" thickBot="1">
      <c r="A15" s="117" t="s">
        <v>450</v>
      </c>
      <c r="B15" s="117" t="s">
        <v>208</v>
      </c>
      <c r="C15" s="145"/>
      <c r="D15" s="149"/>
      <c r="E15" s="155">
        <f>SUM(E11+E13+E14)</f>
        <v>5351</v>
      </c>
      <c r="F15" s="155"/>
      <c r="G15" s="155">
        <f>+G11+G13</f>
        <v>1253</v>
      </c>
      <c r="H15" s="155"/>
      <c r="I15" s="155">
        <f>I11+I14+I13</f>
        <v>421</v>
      </c>
      <c r="J15" s="155"/>
      <c r="K15" s="155">
        <f>SUM(K11+K13+K14)</f>
        <v>0</v>
      </c>
      <c r="L15" s="155"/>
      <c r="M15" s="155">
        <f>M11+M14</f>
        <v>135</v>
      </c>
      <c r="N15" s="155"/>
      <c r="O15" s="155">
        <f>SUM(O11+O13+O14)</f>
        <v>0</v>
      </c>
      <c r="P15" s="155"/>
      <c r="Q15" s="155">
        <f>SUM(E15:O15)</f>
        <v>7160</v>
      </c>
      <c r="S15" s="118"/>
    </row>
    <row r="16" spans="1:18" s="108" customFormat="1" ht="13.5" thickTop="1">
      <c r="A16" s="117" t="s">
        <v>440</v>
      </c>
      <c r="B16" s="117" t="s">
        <v>244</v>
      </c>
      <c r="C16" s="145"/>
      <c r="D16" s="14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309"/>
    </row>
    <row r="17" spans="1:17" s="108" customFormat="1" ht="12.75">
      <c r="A17" s="114" t="s">
        <v>55</v>
      </c>
      <c r="B17" s="114" t="s">
        <v>209</v>
      </c>
      <c r="C17" s="115"/>
      <c r="D17" s="115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4"/>
      <c r="P17" s="154"/>
      <c r="Q17" s="153">
        <f aca="true" t="shared" si="0" ref="Q17:Q22">SUM(E17:O17)</f>
        <v>0</v>
      </c>
    </row>
    <row r="18" spans="1:17" s="108" customFormat="1" ht="12.75">
      <c r="A18" s="114" t="s">
        <v>111</v>
      </c>
      <c r="B18" s="114" t="s">
        <v>207</v>
      </c>
      <c r="C18" s="115"/>
      <c r="D18" s="115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54"/>
      <c r="P18" s="154"/>
      <c r="Q18" s="153"/>
    </row>
    <row r="19" spans="1:17" s="108" customFormat="1" ht="12.75">
      <c r="A19" s="114" t="s">
        <v>54</v>
      </c>
      <c r="B19" s="114" t="s">
        <v>210</v>
      </c>
      <c r="C19" s="119"/>
      <c r="D19" s="119"/>
      <c r="E19" s="313"/>
      <c r="F19" s="313"/>
      <c r="G19" s="313"/>
      <c r="H19" s="313"/>
      <c r="I19" s="313">
        <v>-267</v>
      </c>
      <c r="J19" s="313"/>
      <c r="K19" s="313"/>
      <c r="L19" s="313"/>
      <c r="M19" s="153"/>
      <c r="N19" s="313"/>
      <c r="O19" s="313"/>
      <c r="P19" s="313"/>
      <c r="Q19" s="153"/>
    </row>
    <row r="20" spans="1:17" s="108" customFormat="1" ht="12.75">
      <c r="A20" s="115" t="s">
        <v>33</v>
      </c>
      <c r="B20" s="115" t="s">
        <v>245</v>
      </c>
      <c r="C20" s="146"/>
      <c r="D20" s="146"/>
      <c r="E20" s="313"/>
      <c r="F20" s="313"/>
      <c r="G20" s="313"/>
      <c r="H20" s="313"/>
      <c r="I20" s="313">
        <v>214</v>
      </c>
      <c r="J20" s="313"/>
      <c r="K20" s="313"/>
      <c r="L20" s="313"/>
      <c r="M20" s="313"/>
      <c r="N20" s="313"/>
      <c r="O20" s="313"/>
      <c r="P20" s="313"/>
      <c r="Q20" s="153"/>
    </row>
    <row r="21" spans="1:18" s="108" customFormat="1" ht="12.75">
      <c r="A21" s="115" t="s">
        <v>114</v>
      </c>
      <c r="B21" s="115" t="s">
        <v>246</v>
      </c>
      <c r="C21" s="90"/>
      <c r="D21" s="90"/>
      <c r="E21" s="314"/>
      <c r="F21" s="314"/>
      <c r="G21" s="314"/>
      <c r="H21" s="314"/>
      <c r="I21" s="314"/>
      <c r="J21" s="314"/>
      <c r="K21" s="314"/>
      <c r="L21" s="314"/>
      <c r="M21" s="315"/>
      <c r="N21" s="314"/>
      <c r="O21" s="314"/>
      <c r="P21" s="314"/>
      <c r="Q21" s="153">
        <f t="shared" si="0"/>
        <v>0</v>
      </c>
      <c r="R21" s="118"/>
    </row>
    <row r="22" spans="1:17" s="108" customFormat="1" ht="12.75" hidden="1">
      <c r="A22" s="116" t="s">
        <v>113</v>
      </c>
      <c r="B22" s="116" t="s">
        <v>211</v>
      </c>
      <c r="C22" s="90"/>
      <c r="D22" s="90"/>
      <c r="E22" s="314"/>
      <c r="F22" s="314"/>
      <c r="G22" s="314"/>
      <c r="H22" s="314"/>
      <c r="I22" s="314"/>
      <c r="J22" s="314"/>
      <c r="K22" s="314"/>
      <c r="L22" s="314"/>
      <c r="M22" s="315"/>
      <c r="N22" s="314"/>
      <c r="O22" s="314"/>
      <c r="P22" s="314"/>
      <c r="Q22" s="153">
        <f t="shared" si="0"/>
        <v>0</v>
      </c>
    </row>
    <row r="23" spans="1:17" s="108" customFormat="1" ht="12.75" hidden="1">
      <c r="A23" s="116" t="s">
        <v>451</v>
      </c>
      <c r="B23" s="116"/>
      <c r="C23" s="90"/>
      <c r="D23" s="90"/>
      <c r="E23" s="314"/>
      <c r="F23" s="314"/>
      <c r="G23" s="314"/>
      <c r="H23" s="314"/>
      <c r="I23" s="314"/>
      <c r="J23" s="314"/>
      <c r="K23" s="314"/>
      <c r="L23" s="314"/>
      <c r="M23" s="315"/>
      <c r="N23" s="314"/>
      <c r="O23" s="314"/>
      <c r="P23" s="314"/>
      <c r="Q23" s="153"/>
    </row>
    <row r="24" spans="1:17" s="108" customFormat="1" ht="12.75">
      <c r="A24" s="116" t="s">
        <v>452</v>
      </c>
      <c r="B24" s="116"/>
      <c r="C24" s="90"/>
      <c r="D24" s="90"/>
      <c r="E24" s="314"/>
      <c r="F24" s="314"/>
      <c r="G24" s="314"/>
      <c r="H24" s="314"/>
      <c r="I24" s="314"/>
      <c r="J24" s="314"/>
      <c r="K24" s="314"/>
      <c r="L24" s="314"/>
      <c r="M24" s="315"/>
      <c r="N24" s="314"/>
      <c r="O24" s="314"/>
      <c r="P24" s="314"/>
      <c r="Q24" s="153"/>
    </row>
    <row r="25" spans="1:17" s="108" customFormat="1" ht="13.5" customHeight="1" thickBot="1">
      <c r="A25" s="117" t="s">
        <v>453</v>
      </c>
      <c r="B25" s="117" t="s">
        <v>212</v>
      </c>
      <c r="C25" s="174"/>
      <c r="D25" s="150"/>
      <c r="E25" s="316">
        <f>SUM(E15+E17+E18+E19+E20+E21+E224)</f>
        <v>5351</v>
      </c>
      <c r="F25" s="316"/>
      <c r="G25" s="316">
        <f>G15+G20</f>
        <v>1253</v>
      </c>
      <c r="H25" s="316"/>
      <c r="I25" s="316">
        <f>SUM(I15:I24)</f>
        <v>368</v>
      </c>
      <c r="J25" s="316"/>
      <c r="K25" s="316">
        <f>SUM(K15+K17+K18+K19+K20+K21+K22)</f>
        <v>0</v>
      </c>
      <c r="L25" s="316"/>
      <c r="M25" s="317">
        <f>M15+M18</f>
        <v>135</v>
      </c>
      <c r="N25" s="316"/>
      <c r="O25" s="316">
        <f>SUM(O15+O17+O18+O19+O20+O21+O224)</f>
        <v>0</v>
      </c>
      <c r="P25" s="316"/>
      <c r="Q25" s="316">
        <f>SUM(E25:M25)</f>
        <v>7107</v>
      </c>
    </row>
    <row r="26" spans="1:17" s="108" customFormat="1" ht="14.25" thickTop="1">
      <c r="A26" s="90"/>
      <c r="B26" s="90"/>
      <c r="C26" s="61"/>
      <c r="D26" s="61"/>
      <c r="E26" s="66"/>
      <c r="F26" s="67"/>
      <c r="G26" s="52"/>
      <c r="H26" s="52"/>
      <c r="I26" s="52"/>
      <c r="J26" s="52"/>
      <c r="K26" s="52"/>
      <c r="L26" s="52"/>
      <c r="M26" s="120"/>
      <c r="N26" s="52"/>
      <c r="O26" s="52"/>
      <c r="P26" s="52"/>
      <c r="Q26" s="52"/>
    </row>
    <row r="27" spans="1:17" s="108" customFormat="1" ht="13.5">
      <c r="A27" s="65"/>
      <c r="B27" s="170"/>
      <c r="C27" s="61"/>
      <c r="D27" s="61"/>
      <c r="E27" s="66"/>
      <c r="F27" s="67"/>
      <c r="G27" s="52"/>
      <c r="H27" s="52"/>
      <c r="I27" s="52"/>
      <c r="J27" s="52"/>
      <c r="K27" s="52"/>
      <c r="L27" s="52"/>
      <c r="M27" s="120"/>
      <c r="N27" s="52"/>
      <c r="O27" s="52"/>
      <c r="P27" s="52"/>
      <c r="Q27" s="52"/>
    </row>
    <row r="28" spans="1:17" s="108" customFormat="1" ht="13.5">
      <c r="A28" s="65"/>
      <c r="B28" s="170" t="s">
        <v>213</v>
      </c>
      <c r="C28" s="131"/>
      <c r="D28" s="65"/>
      <c r="E28" s="68"/>
      <c r="F28" s="67"/>
      <c r="H28" s="52"/>
      <c r="I28" s="34" t="s">
        <v>24</v>
      </c>
      <c r="K28" s="52"/>
      <c r="L28" s="52"/>
      <c r="M28" s="120"/>
      <c r="N28" s="52"/>
      <c r="O28" s="52"/>
      <c r="P28" s="52"/>
      <c r="Q28" s="52"/>
    </row>
    <row r="29" spans="1:17" s="108" customFormat="1" ht="13.5">
      <c r="A29" s="65"/>
      <c r="B29" s="170"/>
      <c r="C29" s="159"/>
      <c r="D29" s="90"/>
      <c r="E29" s="52"/>
      <c r="F29" s="52"/>
      <c r="G29" s="52"/>
      <c r="H29" s="52"/>
      <c r="I29" s="52"/>
      <c r="J29" s="52"/>
      <c r="K29" s="176" t="s">
        <v>430</v>
      </c>
      <c r="L29" s="176"/>
      <c r="M29" s="120"/>
      <c r="N29" s="131"/>
      <c r="O29" s="131"/>
      <c r="P29" s="131"/>
      <c r="Q29" s="175"/>
    </row>
    <row r="30" spans="1:17" s="108" customFormat="1" ht="13.5">
      <c r="A30" s="65"/>
      <c r="B30" s="170" t="s">
        <v>214</v>
      </c>
      <c r="C30" s="90"/>
      <c r="D30" s="90"/>
      <c r="E30" s="52"/>
      <c r="F30" s="52"/>
      <c r="G30" s="52"/>
      <c r="H30" s="52"/>
      <c r="I30" s="52"/>
      <c r="J30" s="52"/>
      <c r="K30" s="52"/>
      <c r="L30" s="52"/>
      <c r="M30" s="120"/>
      <c r="N30" s="52"/>
      <c r="O30" s="52"/>
      <c r="P30" s="52"/>
      <c r="Q30" s="52"/>
    </row>
    <row r="31" spans="1:17" s="108" customFormat="1" ht="13.5">
      <c r="A31" s="65"/>
      <c r="B31" s="170"/>
      <c r="C31" s="90"/>
      <c r="D31" s="90"/>
      <c r="E31" s="52"/>
      <c r="F31" s="52"/>
      <c r="G31" s="52"/>
      <c r="H31" s="52"/>
      <c r="I31" s="52"/>
      <c r="J31" s="52"/>
      <c r="K31" s="52"/>
      <c r="L31" s="52"/>
      <c r="M31" s="120"/>
      <c r="N31" s="52"/>
      <c r="O31" s="52"/>
      <c r="P31" s="52"/>
      <c r="Q31" s="52"/>
    </row>
    <row r="32" spans="1:17" s="108" customFormat="1" ht="13.5">
      <c r="A32" s="65"/>
      <c r="B32" s="170"/>
      <c r="C32" s="90"/>
      <c r="D32" s="90"/>
      <c r="E32" s="52"/>
      <c r="F32" s="52"/>
      <c r="G32" s="52"/>
      <c r="H32" s="52"/>
      <c r="I32" s="52"/>
      <c r="J32" s="52"/>
      <c r="K32" s="52"/>
      <c r="L32" s="52"/>
      <c r="M32" s="120"/>
      <c r="N32" s="52"/>
      <c r="O32" s="52"/>
      <c r="P32" s="52"/>
      <c r="Q32" s="52"/>
    </row>
    <row r="33" spans="1:17" s="108" customFormat="1" ht="13.5">
      <c r="A33" s="65"/>
      <c r="B33" s="65"/>
      <c r="C33" s="90"/>
      <c r="D33" s="90"/>
      <c r="E33" s="52"/>
      <c r="F33" s="52"/>
      <c r="G33" s="52"/>
      <c r="H33" s="52"/>
      <c r="I33" s="160" t="s">
        <v>22</v>
      </c>
      <c r="J33" s="160"/>
      <c r="K33" s="160"/>
      <c r="L33" s="52"/>
      <c r="M33" s="120"/>
      <c r="N33" s="52"/>
      <c r="O33" s="52"/>
      <c r="P33" s="52"/>
      <c r="Q33" s="52"/>
    </row>
    <row r="34" spans="1:17" s="108" customFormat="1" ht="13.5">
      <c r="A34" s="132"/>
      <c r="B34" s="132"/>
      <c r="C34" s="90"/>
      <c r="D34" s="90"/>
      <c r="E34" s="52"/>
      <c r="F34" s="52"/>
      <c r="G34" s="52"/>
      <c r="H34" s="52"/>
      <c r="I34" s="160"/>
      <c r="J34" s="160"/>
      <c r="K34" s="161" t="s">
        <v>281</v>
      </c>
      <c r="L34" s="161"/>
      <c r="M34" s="120"/>
      <c r="N34" s="52"/>
      <c r="O34" s="52"/>
      <c r="P34" s="52"/>
      <c r="Q34" s="52"/>
    </row>
    <row r="35" spans="1:17" s="108" customFormat="1" ht="13.5">
      <c r="A35" s="77"/>
      <c r="B35" s="77"/>
      <c r="C35" s="65"/>
      <c r="D35" s="65"/>
      <c r="E35" s="52"/>
      <c r="F35" s="52"/>
      <c r="G35" s="52"/>
      <c r="H35" s="52"/>
      <c r="I35" s="52"/>
      <c r="J35" s="52"/>
      <c r="K35" s="52"/>
      <c r="L35" s="52"/>
      <c r="M35" s="120"/>
      <c r="N35" s="52"/>
      <c r="O35" s="52"/>
      <c r="P35" s="52"/>
      <c r="Q35" s="52"/>
    </row>
    <row r="36" spans="1:17" s="108" customFormat="1" ht="13.5">
      <c r="A36" s="78"/>
      <c r="B36" s="78"/>
      <c r="C36" s="90"/>
      <c r="D36" s="90"/>
      <c r="E36" s="52"/>
      <c r="F36" s="52"/>
      <c r="G36" s="52"/>
      <c r="H36" s="52"/>
      <c r="I36" s="52"/>
      <c r="J36" s="52"/>
      <c r="K36" s="52"/>
      <c r="L36" s="52"/>
      <c r="M36" s="120"/>
      <c r="N36" s="52"/>
      <c r="O36" s="52"/>
      <c r="P36" s="52"/>
      <c r="Q36" s="52"/>
    </row>
    <row r="37" spans="1:4" s="114" customFormat="1" ht="13.5">
      <c r="A37" s="79"/>
      <c r="B37" s="179"/>
      <c r="C37" s="14"/>
      <c r="D37" s="14"/>
    </row>
    <row r="38" spans="1:4" s="114" customFormat="1" ht="13.5">
      <c r="A38" s="79"/>
      <c r="B38" s="173" t="s">
        <v>225</v>
      </c>
      <c r="C38" s="180"/>
      <c r="D38" s="13"/>
    </row>
    <row r="39" spans="1:4" ht="13.5">
      <c r="A39" s="90"/>
      <c r="B39" s="90"/>
      <c r="C39" s="13"/>
      <c r="D39" s="13"/>
    </row>
    <row r="40" spans="1:4" ht="13.5">
      <c r="A40" s="69"/>
      <c r="B40" s="69"/>
      <c r="C40" s="13"/>
      <c r="D40" s="13"/>
    </row>
    <row r="41" spans="1:5" ht="13.5">
      <c r="A41" s="94"/>
      <c r="B41" s="94"/>
      <c r="C41" s="13"/>
      <c r="D41" s="13"/>
      <c r="E41" s="114"/>
    </row>
    <row r="42" spans="1:4" ht="13.5">
      <c r="A42" s="69"/>
      <c r="B42" s="69"/>
      <c r="C42" s="14"/>
      <c r="D42" s="14"/>
    </row>
    <row r="43" spans="1:4" ht="13.5">
      <c r="A43" s="69"/>
      <c r="B43" s="69"/>
      <c r="C43" s="121"/>
      <c r="D43" s="121"/>
    </row>
    <row r="44" spans="1:4" ht="13.5">
      <c r="A44" s="34" t="s">
        <v>13</v>
      </c>
      <c r="B44" s="34"/>
      <c r="C44" s="122"/>
      <c r="D44" s="122"/>
    </row>
    <row r="45" spans="1:4" ht="13.5">
      <c r="A45" s="14"/>
      <c r="B45" s="14"/>
      <c r="C45" s="123"/>
      <c r="D45" s="123"/>
    </row>
    <row r="46" spans="1:2" ht="13.5">
      <c r="A46" s="121"/>
      <c r="B46" s="121"/>
    </row>
    <row r="47" spans="1:2" ht="13.5">
      <c r="A47" s="122"/>
      <c r="B47" s="122"/>
    </row>
    <row r="48" spans="1:2" ht="13.5">
      <c r="A48" s="123"/>
      <c r="B48" s="123"/>
    </row>
    <row r="54" spans="3:4" ht="12.75">
      <c r="C54" s="124"/>
      <c r="D54" s="124"/>
    </row>
    <row r="57" spans="1:2" ht="12.75">
      <c r="A57" s="124"/>
      <c r="B57" s="124"/>
    </row>
  </sheetData>
  <sheetProtection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54"/>
  <sheetViews>
    <sheetView showGridLines="0" zoomScalePageLayoutView="0" workbookViewId="0" topLeftCell="A1">
      <selection activeCell="B2" sqref="B2"/>
    </sheetView>
  </sheetViews>
  <sheetFormatPr defaultColWidth="8.7109375" defaultRowHeight="12.75"/>
  <cols>
    <col min="1" max="1" width="1.421875" style="20" customWidth="1"/>
    <col min="2" max="2" width="68.421875" style="32" customWidth="1"/>
    <col min="3" max="3" width="68.421875" style="32" hidden="1" customWidth="1"/>
    <col min="4" max="4" width="10.8515625" style="32" customWidth="1"/>
    <col min="5" max="5" width="10.140625" style="33" customWidth="1"/>
    <col min="6" max="6" width="1.57421875" style="27" hidden="1" customWidth="1"/>
    <col min="7" max="7" width="10.140625" style="33" customWidth="1"/>
    <col min="8" max="8" width="8.7109375" style="27" customWidth="1"/>
    <col min="9" max="9" width="8.7109375" style="15" customWidth="1"/>
    <col min="10" max="10" width="8.7109375" style="105" hidden="1" customWidth="1"/>
    <col min="11" max="16384" width="8.7109375" style="20" customWidth="1"/>
  </cols>
  <sheetData>
    <row r="1" spans="2:10" s="17" customFormat="1" ht="15">
      <c r="B1" s="167" t="s">
        <v>287</v>
      </c>
      <c r="C1" s="167" t="s">
        <v>236</v>
      </c>
      <c r="D1" s="168"/>
      <c r="E1" s="168"/>
      <c r="F1" s="168"/>
      <c r="G1" s="168"/>
      <c r="H1" s="12"/>
      <c r="I1" s="16"/>
      <c r="J1" s="101"/>
    </row>
    <row r="2" spans="2:10" s="17" customFormat="1" ht="15">
      <c r="B2" s="50" t="s">
        <v>443</v>
      </c>
      <c r="C2" s="50" t="s">
        <v>268</v>
      </c>
      <c r="D2" s="174"/>
      <c r="E2" s="51"/>
      <c r="F2" s="51"/>
      <c r="G2" s="51"/>
      <c r="H2" s="12"/>
      <c r="I2" s="16"/>
      <c r="J2" s="101"/>
    </row>
    <row r="3" spans="2:10" ht="20.25">
      <c r="B3" s="351"/>
      <c r="C3" s="163"/>
      <c r="D3" s="352" t="s">
        <v>0</v>
      </c>
      <c r="E3" s="353" t="s">
        <v>438</v>
      </c>
      <c r="F3" s="42"/>
      <c r="G3" s="353" t="s">
        <v>436</v>
      </c>
      <c r="H3" s="18"/>
      <c r="I3" s="19"/>
      <c r="J3" s="102"/>
    </row>
    <row r="4" spans="2:12" ht="15">
      <c r="B4" s="351"/>
      <c r="C4" s="163"/>
      <c r="D4" s="352"/>
      <c r="E4" s="354"/>
      <c r="F4" s="41"/>
      <c r="G4" s="354"/>
      <c r="H4" s="21"/>
      <c r="I4" s="16"/>
      <c r="J4" s="103"/>
      <c r="K4" s="22"/>
      <c r="L4" s="22"/>
    </row>
    <row r="5" spans="2:12" ht="4.5" customHeight="1">
      <c r="B5" s="80"/>
      <c r="C5" s="80"/>
      <c r="D5" s="44"/>
      <c r="E5" s="43"/>
      <c r="F5" s="46"/>
      <c r="G5" s="43"/>
      <c r="H5" s="21"/>
      <c r="I5" s="16"/>
      <c r="J5" s="103"/>
      <c r="K5" s="22"/>
      <c r="L5" s="22"/>
    </row>
    <row r="6" spans="2:12" ht="15">
      <c r="B6" s="44" t="s">
        <v>95</v>
      </c>
      <c r="C6" s="44" t="s">
        <v>222</v>
      </c>
      <c r="D6" s="44"/>
      <c r="E6" s="43"/>
      <c r="F6" s="46"/>
      <c r="G6" s="43"/>
      <c r="H6" s="21"/>
      <c r="I6" s="82"/>
      <c r="J6" s="103"/>
      <c r="K6" s="22"/>
      <c r="L6" s="22"/>
    </row>
    <row r="7" spans="2:11" ht="15">
      <c r="B7" s="24" t="s">
        <v>91</v>
      </c>
      <c r="C7" s="24" t="s">
        <v>188</v>
      </c>
      <c r="D7" s="24"/>
      <c r="E7" s="1">
        <v>3150</v>
      </c>
      <c r="F7" s="21"/>
      <c r="G7" s="1">
        <v>2024</v>
      </c>
      <c r="H7" s="21"/>
      <c r="I7" s="83"/>
      <c r="J7" s="103" t="s">
        <v>38</v>
      </c>
      <c r="K7" s="22"/>
    </row>
    <row r="8" spans="2:14" ht="15">
      <c r="B8" s="24" t="s">
        <v>92</v>
      </c>
      <c r="C8" s="24" t="s">
        <v>189</v>
      </c>
      <c r="D8" s="24"/>
      <c r="E8" s="1">
        <v>-1538</v>
      </c>
      <c r="F8" s="21"/>
      <c r="G8" s="1">
        <v>-746</v>
      </c>
      <c r="H8" s="21"/>
      <c r="I8" s="83"/>
      <c r="J8" s="103" t="s">
        <v>38</v>
      </c>
      <c r="K8" s="22"/>
      <c r="N8" s="22"/>
    </row>
    <row r="9" spans="2:14" ht="14.25" customHeight="1">
      <c r="B9" s="24" t="s">
        <v>93</v>
      </c>
      <c r="C9" s="24" t="s">
        <v>190</v>
      </c>
      <c r="D9" s="24"/>
      <c r="E9" s="1">
        <v>-641</v>
      </c>
      <c r="F9" s="21"/>
      <c r="G9" s="1">
        <v>-505</v>
      </c>
      <c r="H9" s="21"/>
      <c r="I9" s="83"/>
      <c r="J9" s="103" t="s">
        <v>38</v>
      </c>
      <c r="K9" s="22"/>
      <c r="N9" s="22"/>
    </row>
    <row r="10" spans="2:14" ht="2.25" customHeight="1">
      <c r="B10" s="24" t="s">
        <v>97</v>
      </c>
      <c r="C10" s="24" t="s">
        <v>191</v>
      </c>
      <c r="D10" s="24"/>
      <c r="E10" s="1"/>
      <c r="F10" s="21"/>
      <c r="G10" s="1"/>
      <c r="H10" s="21"/>
      <c r="I10" s="83"/>
      <c r="J10" s="103" t="s">
        <v>38</v>
      </c>
      <c r="K10" s="22"/>
      <c r="N10" s="22"/>
    </row>
    <row r="11" spans="2:11" s="25" customFormat="1" ht="13.5" customHeight="1">
      <c r="B11" s="99" t="s">
        <v>96</v>
      </c>
      <c r="C11" s="99" t="s">
        <v>192</v>
      </c>
      <c r="D11" s="24"/>
      <c r="E11" s="1">
        <v>-254</v>
      </c>
      <c r="F11" s="21"/>
      <c r="G11" s="1">
        <v>-119</v>
      </c>
      <c r="H11" s="21"/>
      <c r="I11" s="83"/>
      <c r="J11" s="103" t="s">
        <v>38</v>
      </c>
      <c r="K11" s="22"/>
    </row>
    <row r="12" spans="2:11" ht="15">
      <c r="B12" s="24" t="s">
        <v>94</v>
      </c>
      <c r="C12" s="24" t="s">
        <v>193</v>
      </c>
      <c r="D12" s="24"/>
      <c r="E12" s="1">
        <v>-1</v>
      </c>
      <c r="F12" s="21"/>
      <c r="G12" s="1">
        <v>0</v>
      </c>
      <c r="H12" s="21"/>
      <c r="I12" s="83"/>
      <c r="J12" s="103" t="s">
        <v>38</v>
      </c>
      <c r="K12" s="22"/>
    </row>
    <row r="13" spans="2:11" ht="15">
      <c r="B13" s="24" t="s">
        <v>218</v>
      </c>
      <c r="C13" s="178" t="s">
        <v>221</v>
      </c>
      <c r="D13" s="24"/>
      <c r="E13" s="1">
        <v>71</v>
      </c>
      <c r="F13" s="21"/>
      <c r="G13" s="1">
        <v>215</v>
      </c>
      <c r="H13" s="21"/>
      <c r="I13" s="83"/>
      <c r="J13" s="103"/>
      <c r="K13" s="22"/>
    </row>
    <row r="14" spans="2:11" s="25" customFormat="1" ht="15.75" thickBot="1">
      <c r="B14" s="44" t="s">
        <v>98</v>
      </c>
      <c r="C14" s="44" t="s">
        <v>237</v>
      </c>
      <c r="D14" s="44"/>
      <c r="E14" s="136">
        <f>SUM(E7:E13)</f>
        <v>787</v>
      </c>
      <c r="F14" s="46"/>
      <c r="G14" s="136">
        <f>SUM(G7:G13)</f>
        <v>869</v>
      </c>
      <c r="H14" s="21"/>
      <c r="I14" s="82"/>
      <c r="J14" s="103"/>
      <c r="K14" s="22"/>
    </row>
    <row r="15" spans="2:11" s="25" customFormat="1" ht="15.75" hidden="1" thickTop="1">
      <c r="B15" s="44" t="s">
        <v>6</v>
      </c>
      <c r="C15" s="44" t="s">
        <v>238</v>
      </c>
      <c r="D15" s="44"/>
      <c r="E15" s="45"/>
      <c r="F15" s="46"/>
      <c r="G15" s="45"/>
      <c r="H15" s="21"/>
      <c r="I15" s="83"/>
      <c r="J15" s="103"/>
      <c r="K15" s="22"/>
    </row>
    <row r="16" spans="2:11" s="25" customFormat="1" ht="15" hidden="1">
      <c r="B16" s="24" t="s">
        <v>99</v>
      </c>
      <c r="C16" s="24" t="s">
        <v>250</v>
      </c>
      <c r="D16" s="23"/>
      <c r="E16" s="1"/>
      <c r="F16" s="21"/>
      <c r="G16" s="1"/>
      <c r="H16" s="21"/>
      <c r="I16" s="83"/>
      <c r="J16" s="103" t="s">
        <v>38</v>
      </c>
      <c r="K16" s="22"/>
    </row>
    <row r="17" spans="2:11" s="25" customFormat="1" ht="15" hidden="1">
      <c r="B17" s="24" t="s">
        <v>100</v>
      </c>
      <c r="C17" s="24" t="s">
        <v>251</v>
      </c>
      <c r="D17" s="23"/>
      <c r="E17" s="1" t="s">
        <v>23</v>
      </c>
      <c r="F17" s="21"/>
      <c r="G17" s="1" t="s">
        <v>23</v>
      </c>
      <c r="H17" s="21"/>
      <c r="I17" s="58"/>
      <c r="J17" s="103" t="s">
        <v>38</v>
      </c>
      <c r="K17" s="22"/>
    </row>
    <row r="18" spans="2:11" s="25" customFormat="1" ht="15" hidden="1">
      <c r="B18" s="24" t="s">
        <v>9</v>
      </c>
      <c r="C18" s="24" t="s">
        <v>194</v>
      </c>
      <c r="D18" s="23"/>
      <c r="E18" s="1"/>
      <c r="F18" s="21"/>
      <c r="G18" s="1"/>
      <c r="H18" s="21"/>
      <c r="I18" s="82"/>
      <c r="J18" s="103" t="s">
        <v>38</v>
      </c>
      <c r="K18" s="22"/>
    </row>
    <row r="19" spans="2:11" s="25" customFormat="1" ht="15" hidden="1">
      <c r="B19" s="99" t="s">
        <v>101</v>
      </c>
      <c r="C19" s="99" t="s">
        <v>195</v>
      </c>
      <c r="D19" s="23"/>
      <c r="E19" s="134"/>
      <c r="F19" s="135">
        <f>+SUM(F16:F18)</f>
        <v>0</v>
      </c>
      <c r="G19" s="134"/>
      <c r="H19" s="21"/>
      <c r="I19" s="98"/>
      <c r="J19" s="103" t="s">
        <v>38</v>
      </c>
      <c r="K19" s="22"/>
    </row>
    <row r="20" spans="2:11" s="25" customFormat="1" ht="17.25" customHeight="1" hidden="1" thickBot="1">
      <c r="B20" s="44" t="s">
        <v>102</v>
      </c>
      <c r="C20" s="44" t="s">
        <v>239</v>
      </c>
      <c r="D20" s="44"/>
      <c r="E20" s="137">
        <f>SUM(E16:E19)</f>
        <v>0</v>
      </c>
      <c r="F20" s="46"/>
      <c r="G20" s="137">
        <f>SUM(G16:G19)</f>
        <v>0</v>
      </c>
      <c r="H20" s="21"/>
      <c r="I20" s="98"/>
      <c r="J20" s="103"/>
      <c r="K20" s="22"/>
    </row>
    <row r="21" spans="2:11" s="25" customFormat="1" ht="17.25" customHeight="1" thickTop="1">
      <c r="B21" s="44" t="s">
        <v>427</v>
      </c>
      <c r="C21" s="44"/>
      <c r="D21" s="44"/>
      <c r="E21" s="47"/>
      <c r="F21" s="46"/>
      <c r="G21" s="47"/>
      <c r="H21" s="21"/>
      <c r="I21" s="98"/>
      <c r="J21" s="103"/>
      <c r="K21" s="22"/>
    </row>
    <row r="22" spans="2:11" s="25" customFormat="1" ht="17.25" customHeight="1">
      <c r="B22" s="24" t="s">
        <v>428</v>
      </c>
      <c r="C22" s="44"/>
      <c r="D22" s="23"/>
      <c r="E22" s="1">
        <v>25</v>
      </c>
      <c r="F22" s="21"/>
      <c r="G22" s="1">
        <v>0</v>
      </c>
      <c r="H22" s="21"/>
      <c r="I22" s="98"/>
      <c r="J22" s="103"/>
      <c r="K22" s="22"/>
    </row>
    <row r="23" spans="2:11" s="25" customFormat="1" ht="17.25" customHeight="1">
      <c r="B23" s="44" t="s">
        <v>102</v>
      </c>
      <c r="C23" s="44"/>
      <c r="D23" s="44"/>
      <c r="E23" s="306">
        <f>SUM(E22)</f>
        <v>25</v>
      </c>
      <c r="F23" s="46"/>
      <c r="G23" s="306">
        <f>SUM(G22)</f>
        <v>0</v>
      </c>
      <c r="H23" s="21"/>
      <c r="I23" s="98"/>
      <c r="J23" s="103"/>
      <c r="K23" s="22"/>
    </row>
    <row r="24" spans="2:11" s="25" customFormat="1" ht="15">
      <c r="B24" s="44" t="s">
        <v>7</v>
      </c>
      <c r="C24" s="44" t="s">
        <v>240</v>
      </c>
      <c r="D24" s="44"/>
      <c r="E24" s="47"/>
      <c r="F24" s="46"/>
      <c r="G24" s="47"/>
      <c r="H24" s="21"/>
      <c r="I24" s="98"/>
      <c r="J24" s="103"/>
      <c r="K24" s="22"/>
    </row>
    <row r="25" spans="2:11" s="25" customFormat="1" ht="1.5" customHeight="1">
      <c r="B25" s="24" t="s">
        <v>103</v>
      </c>
      <c r="C25" s="24" t="s">
        <v>196</v>
      </c>
      <c r="D25" s="23"/>
      <c r="E25" s="1"/>
      <c r="F25" s="21"/>
      <c r="G25" s="1"/>
      <c r="H25" s="21"/>
      <c r="I25" s="98"/>
      <c r="J25" s="103" t="s">
        <v>38</v>
      </c>
      <c r="K25" s="22"/>
    </row>
    <row r="26" spans="2:11" s="25" customFormat="1" ht="15">
      <c r="B26" s="24" t="s">
        <v>104</v>
      </c>
      <c r="C26" s="24" t="s">
        <v>197</v>
      </c>
      <c r="D26" s="23"/>
      <c r="E26" s="1">
        <v>0</v>
      </c>
      <c r="F26" s="21"/>
      <c r="G26" s="1">
        <v>0</v>
      </c>
      <c r="H26" s="21"/>
      <c r="I26" s="98"/>
      <c r="J26" s="103" t="s">
        <v>38</v>
      </c>
      <c r="K26" s="22"/>
    </row>
    <row r="27" spans="2:11" s="25" customFormat="1" ht="15">
      <c r="B27" s="24" t="s">
        <v>105</v>
      </c>
      <c r="C27" s="24" t="s">
        <v>198</v>
      </c>
      <c r="D27" s="23"/>
      <c r="E27" s="1" t="s">
        <v>433</v>
      </c>
      <c r="F27" s="21"/>
      <c r="G27" s="1" t="s">
        <v>433</v>
      </c>
      <c r="H27" s="21"/>
      <c r="I27" s="98"/>
      <c r="J27" s="103" t="s">
        <v>38</v>
      </c>
      <c r="K27" s="22"/>
    </row>
    <row r="28" spans="2:11" s="25" customFormat="1" ht="15" customHeight="1">
      <c r="B28" s="24" t="s">
        <v>218</v>
      </c>
      <c r="C28" s="24" t="s">
        <v>199</v>
      </c>
      <c r="D28" s="23"/>
      <c r="E28" s="1">
        <v>0</v>
      </c>
      <c r="F28" s="21"/>
      <c r="G28" s="1">
        <v>-3</v>
      </c>
      <c r="H28" s="21"/>
      <c r="I28" s="98"/>
      <c r="J28" s="103" t="s">
        <v>38</v>
      </c>
      <c r="K28" s="22"/>
    </row>
    <row r="29" spans="2:11" s="25" customFormat="1" ht="16.5" customHeight="1">
      <c r="B29" s="24" t="s">
        <v>52</v>
      </c>
      <c r="C29" s="24" t="s">
        <v>200</v>
      </c>
      <c r="D29" s="23"/>
      <c r="E29" s="1">
        <v>-1</v>
      </c>
      <c r="F29" s="21"/>
      <c r="G29" s="1">
        <v>-1</v>
      </c>
      <c r="H29" s="21"/>
      <c r="I29" s="98"/>
      <c r="J29" s="103" t="s">
        <v>38</v>
      </c>
      <c r="K29" s="22"/>
    </row>
    <row r="30" spans="2:11" s="25" customFormat="1" ht="15.75" customHeight="1">
      <c r="B30" s="24" t="s">
        <v>8</v>
      </c>
      <c r="C30" s="24" t="s">
        <v>201</v>
      </c>
      <c r="D30" s="23"/>
      <c r="E30" s="1">
        <v>-4</v>
      </c>
      <c r="F30" s="21"/>
      <c r="G30" s="1">
        <v>0</v>
      </c>
      <c r="H30" s="21"/>
      <c r="I30" s="98"/>
      <c r="J30" s="103" t="s">
        <v>38</v>
      </c>
      <c r="K30" s="22"/>
    </row>
    <row r="31" spans="2:11" s="25" customFormat="1" ht="14.25" customHeight="1" thickBot="1">
      <c r="B31" s="44" t="s">
        <v>106</v>
      </c>
      <c r="C31" s="44" t="s">
        <v>241</v>
      </c>
      <c r="D31" s="44"/>
      <c r="E31" s="136">
        <f>SUM(E25:E30)</f>
        <v>-5</v>
      </c>
      <c r="F31" s="46"/>
      <c r="G31" s="136">
        <f>SUM(G25:G30)</f>
        <v>-4</v>
      </c>
      <c r="H31" s="21"/>
      <c r="I31" s="82"/>
      <c r="J31" s="103"/>
      <c r="K31" s="22"/>
    </row>
    <row r="32" spans="2:10" s="25" customFormat="1" ht="15.75" customHeight="1" thickTop="1">
      <c r="B32" s="23"/>
      <c r="C32" s="23"/>
      <c r="D32" s="138"/>
      <c r="E32" s="139"/>
      <c r="F32" s="28"/>
      <c r="G32" s="139"/>
      <c r="H32" s="28"/>
      <c r="I32" s="82"/>
      <c r="J32" s="104"/>
    </row>
    <row r="33" spans="2:9" ht="15.75" customHeight="1">
      <c r="B33" s="48" t="s">
        <v>107</v>
      </c>
      <c r="C33" s="48" t="s">
        <v>247</v>
      </c>
      <c r="D33" s="141"/>
      <c r="E33" s="47">
        <f>SUM(E14+E20+E31+E23)</f>
        <v>807</v>
      </c>
      <c r="F33" s="142"/>
      <c r="G33" s="47">
        <f>SUM(G14+G20+G31+G23)</f>
        <v>865</v>
      </c>
      <c r="I33" s="98"/>
    </row>
    <row r="34" spans="2:9" ht="15">
      <c r="B34" s="29"/>
      <c r="C34" s="29"/>
      <c r="D34" s="29"/>
      <c r="E34" s="1"/>
      <c r="F34" s="30"/>
      <c r="G34" s="1"/>
      <c r="I34" s="98"/>
    </row>
    <row r="35" spans="2:9" ht="12" customHeight="1">
      <c r="B35" s="49" t="s">
        <v>108</v>
      </c>
      <c r="C35" s="49" t="s">
        <v>248</v>
      </c>
      <c r="D35" s="141"/>
      <c r="E35" s="47">
        <v>1980</v>
      </c>
      <c r="F35" s="142"/>
      <c r="G35" s="47">
        <v>412</v>
      </c>
      <c r="I35" s="82"/>
    </row>
    <row r="36" spans="2:10" s="25" customFormat="1" ht="15">
      <c r="B36" s="29"/>
      <c r="C36" s="29"/>
      <c r="D36" s="140"/>
      <c r="E36" s="139"/>
      <c r="F36" s="26"/>
      <c r="G36" s="139"/>
      <c r="H36" s="26"/>
      <c r="I36" s="15"/>
      <c r="J36" s="104"/>
    </row>
    <row r="37" spans="2:7" ht="16.5" thickBot="1">
      <c r="B37" s="49" t="s">
        <v>109</v>
      </c>
      <c r="C37" s="49" t="s">
        <v>249</v>
      </c>
      <c r="D37" s="143"/>
      <c r="E37" s="137">
        <f>+E33+E35</f>
        <v>2787</v>
      </c>
      <c r="F37" s="142"/>
      <c r="G37" s="137">
        <f>+G33+G35</f>
        <v>1277</v>
      </c>
    </row>
    <row r="38" spans="2:9" ht="16.5" thickTop="1">
      <c r="B38" s="31"/>
      <c r="C38" s="31"/>
      <c r="D38" s="31"/>
      <c r="E38" s="1"/>
      <c r="G38" s="1"/>
      <c r="I38" s="2"/>
    </row>
    <row r="39" spans="2:9" ht="15.75">
      <c r="B39" s="31"/>
      <c r="C39" s="31"/>
      <c r="D39" s="36"/>
      <c r="E39" s="37"/>
      <c r="G39" s="1"/>
      <c r="I39" s="2"/>
    </row>
    <row r="40" spans="2:9" ht="14.25" customHeight="1">
      <c r="B40" s="75"/>
      <c r="C40" s="172" t="s">
        <v>264</v>
      </c>
      <c r="D40" s="6"/>
      <c r="E40" s="6"/>
      <c r="F40" s="10"/>
      <c r="G40" s="5"/>
      <c r="H40" s="9"/>
      <c r="I40" s="2"/>
    </row>
    <row r="41" spans="2:9" ht="15">
      <c r="B41" s="65"/>
      <c r="C41" s="65"/>
      <c r="D41" s="6"/>
      <c r="E41" s="6"/>
      <c r="F41" s="10"/>
      <c r="G41" s="5"/>
      <c r="H41" s="9"/>
      <c r="I41" s="2"/>
    </row>
    <row r="42" spans="2:9" ht="15">
      <c r="B42" s="75"/>
      <c r="C42" s="75" t="s">
        <v>269</v>
      </c>
      <c r="D42" s="6"/>
      <c r="E42" s="6"/>
      <c r="F42" s="10"/>
      <c r="G42" s="5"/>
      <c r="H42" s="9"/>
      <c r="I42" s="2"/>
    </row>
    <row r="43" spans="2:9" ht="15">
      <c r="B43" s="65"/>
      <c r="C43" s="65"/>
      <c r="D43" s="38"/>
      <c r="E43" s="38"/>
      <c r="F43" s="39"/>
      <c r="G43" s="5"/>
      <c r="H43" s="9"/>
      <c r="I43" s="2"/>
    </row>
    <row r="44" spans="2:9" ht="15">
      <c r="B44" s="38" t="s">
        <v>24</v>
      </c>
      <c r="C44" s="38" t="s">
        <v>202</v>
      </c>
      <c r="D44" s="35"/>
      <c r="I44" s="2"/>
    </row>
    <row r="45" spans="2:10" s="2" customFormat="1" ht="15">
      <c r="B45" s="76" t="s">
        <v>430</v>
      </c>
      <c r="C45" s="76" t="s">
        <v>255</v>
      </c>
      <c r="D45" s="3"/>
      <c r="E45" s="8"/>
      <c r="F45" s="7"/>
      <c r="G45" s="7"/>
      <c r="H45" s="7"/>
      <c r="I45" s="15"/>
      <c r="J45" s="8"/>
    </row>
    <row r="46" spans="2:10" s="2" customFormat="1" ht="15">
      <c r="B46" s="76"/>
      <c r="C46" s="76"/>
      <c r="D46" s="3"/>
      <c r="E46" s="8"/>
      <c r="F46" s="7"/>
      <c r="G46" s="7"/>
      <c r="H46" s="7"/>
      <c r="I46" s="15"/>
      <c r="J46" s="8"/>
    </row>
    <row r="47" spans="2:10" s="2" customFormat="1" ht="15">
      <c r="B47" s="76"/>
      <c r="C47" s="76"/>
      <c r="D47" s="3"/>
      <c r="E47" s="8"/>
      <c r="F47" s="7"/>
      <c r="G47" s="7"/>
      <c r="H47" s="7"/>
      <c r="I47" s="15"/>
      <c r="J47" s="8"/>
    </row>
    <row r="48" spans="2:10" s="2" customFormat="1" ht="15">
      <c r="B48" s="100" t="s">
        <v>22</v>
      </c>
      <c r="C48" s="100"/>
      <c r="D48" s="3"/>
      <c r="E48" s="8"/>
      <c r="F48" s="7"/>
      <c r="G48" s="7"/>
      <c r="H48" s="7"/>
      <c r="I48" s="15"/>
      <c r="J48" s="8"/>
    </row>
    <row r="49" spans="2:10" s="2" customFormat="1" ht="15">
      <c r="B49" s="78" t="s">
        <v>281</v>
      </c>
      <c r="C49" s="78" t="s">
        <v>224</v>
      </c>
      <c r="D49" s="3"/>
      <c r="E49" s="8"/>
      <c r="F49" s="7"/>
      <c r="G49" s="7"/>
      <c r="H49" s="7"/>
      <c r="I49" s="15"/>
      <c r="J49" s="8"/>
    </row>
    <row r="50" spans="2:10" s="2" customFormat="1" ht="15">
      <c r="B50" s="69"/>
      <c r="C50" s="69"/>
      <c r="D50" s="3"/>
      <c r="E50" s="8"/>
      <c r="F50" s="7"/>
      <c r="G50" s="7"/>
      <c r="H50" s="7"/>
      <c r="I50" s="15"/>
      <c r="J50" s="8"/>
    </row>
    <row r="51" spans="2:10" s="2" customFormat="1" ht="15">
      <c r="B51" s="79"/>
      <c r="C51" s="173" t="s">
        <v>270</v>
      </c>
      <c r="D51" s="34"/>
      <c r="E51" s="8"/>
      <c r="F51" s="7"/>
      <c r="G51" s="7"/>
      <c r="H51" s="7"/>
      <c r="I51" s="15"/>
      <c r="J51" s="8"/>
    </row>
    <row r="52" spans="2:10" s="2" customFormat="1" ht="15">
      <c r="B52" s="3"/>
      <c r="C52" s="3"/>
      <c r="D52" s="34"/>
      <c r="E52" s="8"/>
      <c r="F52" s="7"/>
      <c r="G52" s="7"/>
      <c r="H52" s="7"/>
      <c r="I52" s="15"/>
      <c r="J52" s="8"/>
    </row>
    <row r="53" spans="2:10" s="2" customFormat="1" ht="15">
      <c r="B53" s="40"/>
      <c r="C53" s="40"/>
      <c r="D53" s="34"/>
      <c r="E53" s="8"/>
      <c r="F53" s="7"/>
      <c r="G53" s="7"/>
      <c r="H53" s="7"/>
      <c r="I53" s="15"/>
      <c r="J53" s="8"/>
    </row>
    <row r="54" spans="2:3" ht="15.75">
      <c r="B54" s="34"/>
      <c r="C54" s="34"/>
    </row>
  </sheetData>
  <sheetProtection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2.00390625" style="225" customWidth="1"/>
    <col min="2" max="6" width="9.140625" style="225" customWidth="1"/>
    <col min="7" max="7" width="9.421875" style="225" customWidth="1"/>
    <col min="8" max="8" width="9.140625" style="225" customWidth="1"/>
    <col min="9" max="9" width="9.8515625" style="225" customWidth="1"/>
    <col min="10" max="13" width="9.140625" style="225" customWidth="1"/>
    <col min="14" max="14" width="9.421875" style="225" customWidth="1"/>
    <col min="15" max="15" width="9.140625" style="225" customWidth="1"/>
    <col min="16" max="16" width="10.421875" style="225" customWidth="1"/>
    <col min="17" max="17" width="11.140625" style="225" customWidth="1"/>
    <col min="18" max="16384" width="9.140625" style="225" customWidth="1"/>
  </cols>
  <sheetData>
    <row r="1" spans="1:17" ht="12.75">
      <c r="A1" s="356" t="s">
        <v>444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7"/>
      <c r="M1" s="357"/>
      <c r="N1" s="357"/>
      <c r="O1" s="357"/>
      <c r="P1" s="357"/>
      <c r="Q1" s="357"/>
    </row>
    <row r="2" spans="1:17" s="226" customFormat="1" ht="15">
      <c r="A2" s="355" t="s">
        <v>288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</row>
    <row r="3" spans="1:17" ht="13.5" thickBot="1">
      <c r="A3" s="227" t="s">
        <v>289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384" t="s">
        <v>290</v>
      </c>
      <c r="Q3" s="384"/>
    </row>
    <row r="4" spans="1:17" ht="12.75">
      <c r="A4" s="358" t="s">
        <v>291</v>
      </c>
      <c r="B4" s="361" t="s">
        <v>292</v>
      </c>
      <c r="C4" s="362"/>
      <c r="D4" s="362"/>
      <c r="E4" s="362"/>
      <c r="F4" s="362"/>
      <c r="G4" s="364" t="s">
        <v>293</v>
      </c>
      <c r="H4" s="365"/>
      <c r="I4" s="368" t="s">
        <v>294</v>
      </c>
      <c r="J4" s="362" t="s">
        <v>295</v>
      </c>
      <c r="K4" s="362"/>
      <c r="L4" s="362"/>
      <c r="M4" s="362"/>
      <c r="N4" s="362" t="s">
        <v>296</v>
      </c>
      <c r="O4" s="362"/>
      <c r="P4" s="362" t="s">
        <v>297</v>
      </c>
      <c r="Q4" s="371" t="s">
        <v>298</v>
      </c>
    </row>
    <row r="5" spans="1:17" ht="12.75">
      <c r="A5" s="359"/>
      <c r="B5" s="363"/>
      <c r="C5" s="363"/>
      <c r="D5" s="363"/>
      <c r="E5" s="363"/>
      <c r="F5" s="363"/>
      <c r="G5" s="366"/>
      <c r="H5" s="367"/>
      <c r="I5" s="369"/>
      <c r="J5" s="363"/>
      <c r="K5" s="363"/>
      <c r="L5" s="363"/>
      <c r="M5" s="363"/>
      <c r="N5" s="363"/>
      <c r="O5" s="363"/>
      <c r="P5" s="363"/>
      <c r="Q5" s="372"/>
    </row>
    <row r="6" spans="1:17" ht="12.75">
      <c r="A6" s="359"/>
      <c r="B6" s="363" t="s">
        <v>299</v>
      </c>
      <c r="C6" s="375" t="s">
        <v>300</v>
      </c>
      <c r="D6" s="378" t="s">
        <v>301</v>
      </c>
      <c r="E6" s="363" t="s">
        <v>302</v>
      </c>
      <c r="F6" s="363" t="s">
        <v>303</v>
      </c>
      <c r="G6" s="363" t="s">
        <v>304</v>
      </c>
      <c r="H6" s="363" t="s">
        <v>305</v>
      </c>
      <c r="I6" s="369"/>
      <c r="J6" s="363" t="s">
        <v>306</v>
      </c>
      <c r="K6" s="363" t="s">
        <v>307</v>
      </c>
      <c r="L6" s="363" t="s">
        <v>308</v>
      </c>
      <c r="M6" s="363" t="s">
        <v>309</v>
      </c>
      <c r="N6" s="387" t="s">
        <v>310</v>
      </c>
      <c r="O6" s="363" t="s">
        <v>305</v>
      </c>
      <c r="P6" s="363"/>
      <c r="Q6" s="372"/>
    </row>
    <row r="7" spans="1:17" ht="12.75">
      <c r="A7" s="359"/>
      <c r="B7" s="363"/>
      <c r="C7" s="363"/>
      <c r="D7" s="379"/>
      <c r="E7" s="363"/>
      <c r="F7" s="363"/>
      <c r="G7" s="363"/>
      <c r="H7" s="363"/>
      <c r="I7" s="369"/>
      <c r="J7" s="363"/>
      <c r="K7" s="363"/>
      <c r="L7" s="363"/>
      <c r="M7" s="363"/>
      <c r="N7" s="387"/>
      <c r="O7" s="363"/>
      <c r="P7" s="363"/>
      <c r="Q7" s="372"/>
    </row>
    <row r="8" spans="1:17" ht="12.75">
      <c r="A8" s="359"/>
      <c r="B8" s="363"/>
      <c r="C8" s="363"/>
      <c r="D8" s="379"/>
      <c r="E8" s="363"/>
      <c r="F8" s="363"/>
      <c r="G8" s="363"/>
      <c r="H8" s="363"/>
      <c r="I8" s="369"/>
      <c r="J8" s="363"/>
      <c r="K8" s="363"/>
      <c r="L8" s="363"/>
      <c r="M8" s="363"/>
      <c r="N8" s="387"/>
      <c r="O8" s="363"/>
      <c r="P8" s="363"/>
      <c r="Q8" s="372"/>
    </row>
    <row r="9" spans="1:17" ht="12.75">
      <c r="A9" s="359"/>
      <c r="B9" s="363"/>
      <c r="C9" s="363"/>
      <c r="D9" s="379"/>
      <c r="E9" s="363"/>
      <c r="F9" s="363"/>
      <c r="G9" s="363"/>
      <c r="H9" s="363"/>
      <c r="I9" s="369"/>
      <c r="J9" s="363"/>
      <c r="K9" s="363"/>
      <c r="L9" s="363"/>
      <c r="M9" s="363"/>
      <c r="N9" s="387"/>
      <c r="O9" s="363"/>
      <c r="P9" s="363"/>
      <c r="Q9" s="372"/>
    </row>
    <row r="10" spans="1:24" ht="12.75">
      <c r="A10" s="360"/>
      <c r="B10" s="363"/>
      <c r="C10" s="363"/>
      <c r="D10" s="379"/>
      <c r="E10" s="363"/>
      <c r="F10" s="363"/>
      <c r="G10" s="363"/>
      <c r="H10" s="363"/>
      <c r="I10" s="369"/>
      <c r="J10" s="363"/>
      <c r="K10" s="363"/>
      <c r="L10" s="363"/>
      <c r="M10" s="363"/>
      <c r="N10" s="387"/>
      <c r="O10" s="363"/>
      <c r="P10" s="363"/>
      <c r="Q10" s="372"/>
      <c r="S10" s="324"/>
      <c r="T10" s="324"/>
      <c r="U10" s="324"/>
      <c r="V10" s="324"/>
      <c r="W10" s="324"/>
      <c r="X10" s="324"/>
    </row>
    <row r="11" spans="1:24" ht="12.75">
      <c r="A11" s="360"/>
      <c r="B11" s="363"/>
      <c r="C11" s="363"/>
      <c r="D11" s="379"/>
      <c r="E11" s="363"/>
      <c r="F11" s="363"/>
      <c r="G11" s="363"/>
      <c r="H11" s="363"/>
      <c r="I11" s="369"/>
      <c r="J11" s="363"/>
      <c r="K11" s="363"/>
      <c r="L11" s="363"/>
      <c r="M11" s="363"/>
      <c r="N11" s="387"/>
      <c r="O11" s="363"/>
      <c r="P11" s="363"/>
      <c r="Q11" s="372"/>
      <c r="S11" s="324"/>
      <c r="T11" s="324"/>
      <c r="U11" s="324"/>
      <c r="V11" s="324"/>
      <c r="W11" s="324"/>
      <c r="X11" s="324"/>
    </row>
    <row r="12" spans="1:24" ht="12.75">
      <c r="A12" s="360"/>
      <c r="B12" s="363"/>
      <c r="C12" s="363"/>
      <c r="D12" s="379"/>
      <c r="E12" s="363"/>
      <c r="F12" s="363"/>
      <c r="G12" s="363"/>
      <c r="H12" s="363"/>
      <c r="I12" s="369"/>
      <c r="J12" s="363"/>
      <c r="K12" s="363"/>
      <c r="L12" s="363"/>
      <c r="M12" s="363"/>
      <c r="N12" s="387"/>
      <c r="O12" s="363"/>
      <c r="P12" s="363"/>
      <c r="Q12" s="372"/>
      <c r="S12" s="324"/>
      <c r="T12" s="324"/>
      <c r="U12" s="324"/>
      <c r="V12" s="324"/>
      <c r="W12" s="324"/>
      <c r="X12" s="324"/>
    </row>
    <row r="13" spans="1:24" ht="12.75">
      <c r="A13" s="360"/>
      <c r="B13" s="363"/>
      <c r="C13" s="363"/>
      <c r="D13" s="379"/>
      <c r="E13" s="363"/>
      <c r="F13" s="363"/>
      <c r="G13" s="363"/>
      <c r="H13" s="363"/>
      <c r="I13" s="369"/>
      <c r="J13" s="363"/>
      <c r="K13" s="363"/>
      <c r="L13" s="363"/>
      <c r="M13" s="363"/>
      <c r="N13" s="387"/>
      <c r="O13" s="363"/>
      <c r="P13" s="363"/>
      <c r="Q13" s="372"/>
      <c r="S13" s="324"/>
      <c r="T13" s="324"/>
      <c r="U13" s="324"/>
      <c r="V13" s="324"/>
      <c r="W13" s="324"/>
      <c r="X13" s="324"/>
    </row>
    <row r="14" spans="1:24" ht="12.75">
      <c r="A14" s="360"/>
      <c r="B14" s="363"/>
      <c r="C14" s="363"/>
      <c r="D14" s="379"/>
      <c r="E14" s="363"/>
      <c r="F14" s="363"/>
      <c r="G14" s="363"/>
      <c r="H14" s="363"/>
      <c r="I14" s="369"/>
      <c r="J14" s="363"/>
      <c r="K14" s="363"/>
      <c r="L14" s="363"/>
      <c r="M14" s="363"/>
      <c r="N14" s="387"/>
      <c r="O14" s="363"/>
      <c r="P14" s="363"/>
      <c r="Q14" s="372"/>
      <c r="S14" s="324"/>
      <c r="T14" s="324"/>
      <c r="U14" s="324"/>
      <c r="V14" s="324"/>
      <c r="W14" s="324"/>
      <c r="X14" s="324"/>
    </row>
    <row r="15" spans="1:24" ht="12.75">
      <c r="A15" s="360"/>
      <c r="B15" s="363"/>
      <c r="C15" s="363"/>
      <c r="D15" s="380"/>
      <c r="E15" s="363"/>
      <c r="F15" s="363"/>
      <c r="G15" s="363"/>
      <c r="H15" s="363"/>
      <c r="I15" s="370"/>
      <c r="J15" s="363"/>
      <c r="K15" s="363"/>
      <c r="L15" s="363"/>
      <c r="M15" s="363"/>
      <c r="N15" s="387"/>
      <c r="O15" s="363"/>
      <c r="P15" s="363"/>
      <c r="Q15" s="372"/>
      <c r="S15" s="324"/>
      <c r="T15" s="324"/>
      <c r="U15" s="324"/>
      <c r="V15" s="324"/>
      <c r="W15" s="324"/>
      <c r="X15" s="324"/>
    </row>
    <row r="16" spans="1:24" ht="12.75">
      <c r="A16" s="230"/>
      <c r="B16" s="224">
        <v>1</v>
      </c>
      <c r="C16" s="224">
        <v>2</v>
      </c>
      <c r="D16" s="231" t="s">
        <v>311</v>
      </c>
      <c r="E16" s="224">
        <v>3</v>
      </c>
      <c r="F16" s="224">
        <v>4</v>
      </c>
      <c r="G16" s="224">
        <v>5</v>
      </c>
      <c r="H16" s="224">
        <v>6</v>
      </c>
      <c r="I16" s="231">
        <v>7</v>
      </c>
      <c r="J16" s="224">
        <v>8</v>
      </c>
      <c r="K16" s="224">
        <v>9</v>
      </c>
      <c r="L16" s="224">
        <v>10</v>
      </c>
      <c r="M16" s="224">
        <v>11</v>
      </c>
      <c r="N16" s="229">
        <v>12</v>
      </c>
      <c r="O16" s="224">
        <v>13</v>
      </c>
      <c r="P16" s="224">
        <v>14</v>
      </c>
      <c r="Q16" s="228">
        <v>15</v>
      </c>
      <c r="S16" s="324"/>
      <c r="T16" s="324"/>
      <c r="U16" s="324"/>
      <c r="V16" s="324"/>
      <c r="W16" s="324"/>
      <c r="X16" s="324"/>
    </row>
    <row r="17" spans="1:24" ht="12.75">
      <c r="A17" s="232" t="s">
        <v>312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4"/>
      <c r="M17" s="234"/>
      <c r="N17" s="233"/>
      <c r="O17" s="233"/>
      <c r="P17" s="233"/>
      <c r="Q17" s="235"/>
      <c r="S17" s="324"/>
      <c r="T17" s="324"/>
      <c r="U17" s="324"/>
      <c r="V17" s="324"/>
      <c r="W17" s="324"/>
      <c r="X17" s="324"/>
    </row>
    <row r="18" spans="1:17" ht="12.75">
      <c r="A18" s="236" t="s">
        <v>14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4"/>
      <c r="M18" s="234"/>
      <c r="N18" s="233"/>
      <c r="O18" s="233"/>
      <c r="P18" s="233"/>
      <c r="Q18" s="235"/>
    </row>
    <row r="19" spans="1:17" ht="12.75">
      <c r="A19" s="236" t="s">
        <v>313</v>
      </c>
      <c r="B19" s="237">
        <v>1018</v>
      </c>
      <c r="C19" s="237">
        <v>0</v>
      </c>
      <c r="D19" s="237">
        <v>0</v>
      </c>
      <c r="E19" s="237">
        <v>25</v>
      </c>
      <c r="F19" s="237">
        <f aca="true" t="shared" si="0" ref="F19:F25">SUM(B19+C19-E19)</f>
        <v>993</v>
      </c>
      <c r="G19" s="237">
        <v>0</v>
      </c>
      <c r="H19" s="237">
        <v>0</v>
      </c>
      <c r="I19" s="237">
        <f aca="true" t="shared" si="1" ref="I19:I25">SUM(F19+G19-H19)</f>
        <v>993</v>
      </c>
      <c r="J19" s="237">
        <v>10</v>
      </c>
      <c r="K19" s="237">
        <v>0</v>
      </c>
      <c r="L19" s="234">
        <v>0</v>
      </c>
      <c r="M19" s="234">
        <f aca="true" t="shared" si="2" ref="M19:M24">SUM(J19+K19-L19)</f>
        <v>10</v>
      </c>
      <c r="N19" s="233">
        <v>0</v>
      </c>
      <c r="O19" s="233">
        <v>0</v>
      </c>
      <c r="P19" s="233">
        <f aca="true" t="shared" si="3" ref="P19:P25">SUM(M19+N19-O19)</f>
        <v>10</v>
      </c>
      <c r="Q19" s="235">
        <f aca="true" t="shared" si="4" ref="Q19:Q25">SUM(I19-P19)</f>
        <v>983</v>
      </c>
    </row>
    <row r="20" spans="1:17" ht="12.75">
      <c r="A20" s="236" t="s">
        <v>314</v>
      </c>
      <c r="B20" s="238">
        <v>2471</v>
      </c>
      <c r="C20" s="238">
        <v>0</v>
      </c>
      <c r="D20" s="238">
        <v>0</v>
      </c>
      <c r="E20" s="238">
        <v>0</v>
      </c>
      <c r="F20" s="237">
        <f t="shared" si="0"/>
        <v>2471</v>
      </c>
      <c r="G20" s="238">
        <v>0</v>
      </c>
      <c r="H20" s="238">
        <v>0</v>
      </c>
      <c r="I20" s="237">
        <f t="shared" si="1"/>
        <v>2471</v>
      </c>
      <c r="J20" s="238">
        <v>1588</v>
      </c>
      <c r="K20" s="238">
        <v>42</v>
      </c>
      <c r="L20" s="234">
        <v>0</v>
      </c>
      <c r="M20" s="234">
        <f t="shared" si="2"/>
        <v>1630</v>
      </c>
      <c r="N20" s="233">
        <v>0</v>
      </c>
      <c r="O20" s="233">
        <v>0</v>
      </c>
      <c r="P20" s="233">
        <f t="shared" si="3"/>
        <v>1630</v>
      </c>
      <c r="Q20" s="235">
        <f t="shared" si="4"/>
        <v>841</v>
      </c>
    </row>
    <row r="21" spans="1:17" ht="12.75">
      <c r="A21" s="236" t="s">
        <v>315</v>
      </c>
      <c r="B21" s="238">
        <v>2842</v>
      </c>
      <c r="C21" s="238">
        <v>0</v>
      </c>
      <c r="D21" s="238">
        <v>0</v>
      </c>
      <c r="E21" s="238">
        <v>66</v>
      </c>
      <c r="F21" s="237">
        <f t="shared" si="0"/>
        <v>2776</v>
      </c>
      <c r="G21" s="238">
        <v>0</v>
      </c>
      <c r="H21" s="238">
        <v>0</v>
      </c>
      <c r="I21" s="237">
        <f t="shared" si="1"/>
        <v>2776</v>
      </c>
      <c r="J21" s="238">
        <v>2829</v>
      </c>
      <c r="K21" s="238">
        <v>3</v>
      </c>
      <c r="L21" s="234">
        <v>65</v>
      </c>
      <c r="M21" s="234">
        <f t="shared" si="2"/>
        <v>2767</v>
      </c>
      <c r="N21" s="233">
        <v>0</v>
      </c>
      <c r="O21" s="239">
        <v>0</v>
      </c>
      <c r="P21" s="233">
        <f t="shared" si="3"/>
        <v>2767</v>
      </c>
      <c r="Q21" s="235">
        <f t="shared" si="4"/>
        <v>9</v>
      </c>
    </row>
    <row r="22" spans="1:17" ht="12.75">
      <c r="A22" s="236" t="s">
        <v>316</v>
      </c>
      <c r="B22" s="238">
        <v>1237</v>
      </c>
      <c r="C22" s="238">
        <v>48</v>
      </c>
      <c r="D22" s="238"/>
      <c r="E22" s="238">
        <v>2</v>
      </c>
      <c r="F22" s="237">
        <f t="shared" si="0"/>
        <v>1283</v>
      </c>
      <c r="G22" s="238">
        <v>0</v>
      </c>
      <c r="H22" s="238">
        <v>0</v>
      </c>
      <c r="I22" s="237">
        <f t="shared" si="1"/>
        <v>1283</v>
      </c>
      <c r="J22" s="238">
        <v>1106</v>
      </c>
      <c r="K22" s="238">
        <v>12</v>
      </c>
      <c r="L22" s="234">
        <v>2</v>
      </c>
      <c r="M22" s="234">
        <f t="shared" si="2"/>
        <v>1116</v>
      </c>
      <c r="N22" s="233">
        <v>0</v>
      </c>
      <c r="O22" s="233">
        <v>0</v>
      </c>
      <c r="P22" s="233">
        <f t="shared" si="3"/>
        <v>1116</v>
      </c>
      <c r="Q22" s="235">
        <f t="shared" si="4"/>
        <v>167</v>
      </c>
    </row>
    <row r="23" spans="1:17" ht="12.75">
      <c r="A23" s="236" t="s">
        <v>317</v>
      </c>
      <c r="B23" s="238">
        <v>464</v>
      </c>
      <c r="C23" s="238">
        <v>23</v>
      </c>
      <c r="D23" s="238">
        <v>0</v>
      </c>
      <c r="E23" s="238">
        <v>61</v>
      </c>
      <c r="F23" s="238">
        <f t="shared" si="0"/>
        <v>426</v>
      </c>
      <c r="G23" s="238">
        <v>0</v>
      </c>
      <c r="H23" s="238">
        <v>0</v>
      </c>
      <c r="I23" s="238">
        <f t="shared" si="1"/>
        <v>426</v>
      </c>
      <c r="J23" s="238">
        <v>381</v>
      </c>
      <c r="K23" s="238">
        <v>14</v>
      </c>
      <c r="L23" s="234">
        <v>61</v>
      </c>
      <c r="M23" s="234">
        <f t="shared" si="2"/>
        <v>334</v>
      </c>
      <c r="N23" s="233">
        <v>0</v>
      </c>
      <c r="O23" s="239">
        <v>0</v>
      </c>
      <c r="P23" s="233">
        <f t="shared" si="3"/>
        <v>334</v>
      </c>
      <c r="Q23" s="235">
        <f t="shared" si="4"/>
        <v>92</v>
      </c>
    </row>
    <row r="24" spans="1:17" ht="12.75">
      <c r="A24" s="236" t="s">
        <v>437</v>
      </c>
      <c r="B24" s="238">
        <v>288</v>
      </c>
      <c r="C24" s="238">
        <v>2</v>
      </c>
      <c r="D24" s="238">
        <v>0</v>
      </c>
      <c r="E24" s="238">
        <v>2</v>
      </c>
      <c r="F24" s="238">
        <f t="shared" si="0"/>
        <v>288</v>
      </c>
      <c r="G24" s="238">
        <v>0</v>
      </c>
      <c r="H24" s="238">
        <v>0</v>
      </c>
      <c r="I24" s="238">
        <f t="shared" si="1"/>
        <v>288</v>
      </c>
      <c r="J24" s="238">
        <v>194</v>
      </c>
      <c r="K24" s="238">
        <v>14</v>
      </c>
      <c r="L24" s="234">
        <v>1</v>
      </c>
      <c r="M24" s="234">
        <f t="shared" si="2"/>
        <v>207</v>
      </c>
      <c r="N24" s="233">
        <v>0</v>
      </c>
      <c r="O24" s="233">
        <v>0</v>
      </c>
      <c r="P24" s="233">
        <f t="shared" si="3"/>
        <v>207</v>
      </c>
      <c r="Q24" s="235">
        <f t="shared" si="4"/>
        <v>81</v>
      </c>
    </row>
    <row r="25" spans="1:17" ht="12.75" customHeight="1">
      <c r="A25" s="385" t="s">
        <v>318</v>
      </c>
      <c r="B25" s="373">
        <v>248</v>
      </c>
      <c r="C25" s="373">
        <f>25+3</f>
        <v>28</v>
      </c>
      <c r="D25" s="373"/>
      <c r="E25" s="373">
        <v>70</v>
      </c>
      <c r="F25" s="373">
        <f t="shared" si="0"/>
        <v>206</v>
      </c>
      <c r="G25" s="373">
        <v>0</v>
      </c>
      <c r="H25" s="373">
        <v>0</v>
      </c>
      <c r="I25" s="373">
        <f t="shared" si="1"/>
        <v>206</v>
      </c>
      <c r="J25" s="373">
        <v>40</v>
      </c>
      <c r="K25" s="373">
        <v>6</v>
      </c>
      <c r="L25" s="373">
        <v>0</v>
      </c>
      <c r="M25" s="373">
        <f>+J25+K25-L25</f>
        <v>46</v>
      </c>
      <c r="N25" s="373">
        <v>0</v>
      </c>
      <c r="O25" s="373">
        <v>0</v>
      </c>
      <c r="P25" s="373">
        <f t="shared" si="3"/>
        <v>46</v>
      </c>
      <c r="Q25" s="393">
        <f t="shared" si="4"/>
        <v>160</v>
      </c>
    </row>
    <row r="26" spans="1:17" ht="12.75">
      <c r="A26" s="386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94"/>
    </row>
    <row r="27" spans="1:17" ht="12.75" customHeight="1">
      <c r="A27" s="240" t="s">
        <v>319</v>
      </c>
      <c r="B27" s="241">
        <f aca="true" t="shared" si="5" ref="B27:Q27">SUM(B19:B26)</f>
        <v>8568</v>
      </c>
      <c r="C27" s="241">
        <f t="shared" si="5"/>
        <v>101</v>
      </c>
      <c r="D27" s="241">
        <f t="shared" si="5"/>
        <v>0</v>
      </c>
      <c r="E27" s="241">
        <f t="shared" si="5"/>
        <v>226</v>
      </c>
      <c r="F27" s="241">
        <f t="shared" si="5"/>
        <v>8443</v>
      </c>
      <c r="G27" s="241">
        <f t="shared" si="5"/>
        <v>0</v>
      </c>
      <c r="H27" s="241">
        <f t="shared" si="5"/>
        <v>0</v>
      </c>
      <c r="I27" s="241">
        <f t="shared" si="5"/>
        <v>8443</v>
      </c>
      <c r="J27" s="241">
        <f t="shared" si="5"/>
        <v>6148</v>
      </c>
      <c r="K27" s="241">
        <f t="shared" si="5"/>
        <v>91</v>
      </c>
      <c r="L27" s="241">
        <f t="shared" si="5"/>
        <v>129</v>
      </c>
      <c r="M27" s="241">
        <f t="shared" si="5"/>
        <v>6110</v>
      </c>
      <c r="N27" s="241">
        <f t="shared" si="5"/>
        <v>0</v>
      </c>
      <c r="O27" s="241">
        <f t="shared" si="5"/>
        <v>0</v>
      </c>
      <c r="P27" s="241">
        <f t="shared" si="5"/>
        <v>6110</v>
      </c>
      <c r="Q27" s="242">
        <f t="shared" si="5"/>
        <v>2333</v>
      </c>
    </row>
    <row r="28" spans="1:17" ht="12.75">
      <c r="A28" s="243" t="s">
        <v>320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4"/>
      <c r="M28" s="234"/>
      <c r="N28" s="233"/>
      <c r="O28" s="233"/>
      <c r="P28" s="233"/>
      <c r="Q28" s="235"/>
    </row>
    <row r="29" spans="1:17" ht="12.75">
      <c r="A29" s="244" t="s">
        <v>321</v>
      </c>
      <c r="B29" s="238">
        <v>230</v>
      </c>
      <c r="C29" s="238">
        <v>15</v>
      </c>
      <c r="D29" s="238">
        <v>0</v>
      </c>
      <c r="E29" s="238">
        <v>0</v>
      </c>
      <c r="F29" s="238">
        <f>SUM(B29+C29-E29)</f>
        <v>245</v>
      </c>
      <c r="G29" s="238">
        <v>0</v>
      </c>
      <c r="H29" s="238">
        <v>0</v>
      </c>
      <c r="I29" s="238">
        <f>SUM(F29+G29-H29)</f>
        <v>245</v>
      </c>
      <c r="J29" s="238">
        <v>205</v>
      </c>
      <c r="K29" s="238">
        <v>4</v>
      </c>
      <c r="L29" s="234">
        <v>0</v>
      </c>
      <c r="M29" s="234">
        <f>SUM(J29+K29-L29)</f>
        <v>209</v>
      </c>
      <c r="N29" s="233">
        <v>0</v>
      </c>
      <c r="O29" s="233">
        <v>0</v>
      </c>
      <c r="P29" s="233">
        <f>SUM(M29+N29-O29)</f>
        <v>209</v>
      </c>
      <c r="Q29" s="235">
        <f>SUM(I29-P29)</f>
        <v>36</v>
      </c>
    </row>
    <row r="30" spans="1:17" ht="12.75">
      <c r="A30" s="245" t="s">
        <v>322</v>
      </c>
      <c r="B30" s="238">
        <v>127</v>
      </c>
      <c r="C30" s="238">
        <v>0</v>
      </c>
      <c r="D30" s="238">
        <v>0</v>
      </c>
      <c r="E30" s="238">
        <v>0</v>
      </c>
      <c r="F30" s="238">
        <f>SUM(B30+C30-E30)</f>
        <v>127</v>
      </c>
      <c r="G30" s="238">
        <v>0</v>
      </c>
      <c r="H30" s="238">
        <v>0</v>
      </c>
      <c r="I30" s="238">
        <f>SUM(F30+G30-H30)</f>
        <v>127</v>
      </c>
      <c r="J30" s="238">
        <v>127</v>
      </c>
      <c r="K30" s="238">
        <v>0</v>
      </c>
      <c r="L30" s="234">
        <v>0</v>
      </c>
      <c r="M30" s="234">
        <f>SUM(J30+K30-L30)</f>
        <v>127</v>
      </c>
      <c r="N30" s="233">
        <v>0</v>
      </c>
      <c r="O30" s="233">
        <v>0</v>
      </c>
      <c r="P30" s="233">
        <f>SUM(M30+N30-O30)</f>
        <v>127</v>
      </c>
      <c r="Q30" s="235">
        <f>SUM(I30-P30)</f>
        <v>0</v>
      </c>
    </row>
    <row r="31" spans="1:17" ht="12.75">
      <c r="A31" s="245" t="s">
        <v>323</v>
      </c>
      <c r="B31" s="238">
        <v>0</v>
      </c>
      <c r="C31" s="238">
        <v>0</v>
      </c>
      <c r="D31" s="238">
        <v>0</v>
      </c>
      <c r="E31" s="238">
        <v>0</v>
      </c>
      <c r="F31" s="238">
        <v>0</v>
      </c>
      <c r="G31" s="238">
        <v>0</v>
      </c>
      <c r="H31" s="238">
        <v>0</v>
      </c>
      <c r="I31" s="238">
        <v>0</v>
      </c>
      <c r="J31" s="238">
        <v>0</v>
      </c>
      <c r="K31" s="238">
        <v>0</v>
      </c>
      <c r="L31" s="234">
        <v>0</v>
      </c>
      <c r="M31" s="234">
        <v>0</v>
      </c>
      <c r="N31" s="233">
        <v>0</v>
      </c>
      <c r="O31" s="233">
        <v>0</v>
      </c>
      <c r="P31" s="233">
        <v>0</v>
      </c>
      <c r="Q31" s="235">
        <v>0</v>
      </c>
    </row>
    <row r="32" spans="1:17" ht="12.75">
      <c r="A32" s="390" t="s">
        <v>324</v>
      </c>
      <c r="B32" s="376">
        <v>0</v>
      </c>
      <c r="C32" s="376">
        <v>0</v>
      </c>
      <c r="D32" s="376">
        <v>0</v>
      </c>
      <c r="E32" s="376">
        <v>0</v>
      </c>
      <c r="F32" s="376">
        <v>0</v>
      </c>
      <c r="G32" s="376">
        <v>0</v>
      </c>
      <c r="H32" s="376">
        <v>0</v>
      </c>
      <c r="I32" s="376">
        <v>0</v>
      </c>
      <c r="J32" s="376">
        <v>0</v>
      </c>
      <c r="K32" s="376">
        <v>0</v>
      </c>
      <c r="L32" s="388">
        <v>0</v>
      </c>
      <c r="M32" s="388">
        <v>0</v>
      </c>
      <c r="N32" s="391">
        <v>0</v>
      </c>
      <c r="O32" s="391">
        <v>0</v>
      </c>
      <c r="P32" s="391">
        <v>0</v>
      </c>
      <c r="Q32" s="395">
        <v>0</v>
      </c>
    </row>
    <row r="33" spans="1:17" ht="12.75">
      <c r="A33" s="390"/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89"/>
      <c r="M33" s="389"/>
      <c r="N33" s="392"/>
      <c r="O33" s="392"/>
      <c r="P33" s="392"/>
      <c r="Q33" s="396"/>
    </row>
    <row r="34" spans="1:17" ht="12.75">
      <c r="A34" s="240" t="s">
        <v>325</v>
      </c>
      <c r="B34" s="241">
        <f aca="true" t="shared" si="6" ref="B34:Q34">SUM(B29:B33)</f>
        <v>357</v>
      </c>
      <c r="C34" s="241">
        <f t="shared" si="6"/>
        <v>15</v>
      </c>
      <c r="D34" s="241">
        <f t="shared" si="6"/>
        <v>0</v>
      </c>
      <c r="E34" s="241">
        <f t="shared" si="6"/>
        <v>0</v>
      </c>
      <c r="F34" s="241">
        <f t="shared" si="6"/>
        <v>372</v>
      </c>
      <c r="G34" s="241">
        <f t="shared" si="6"/>
        <v>0</v>
      </c>
      <c r="H34" s="241">
        <f t="shared" si="6"/>
        <v>0</v>
      </c>
      <c r="I34" s="241">
        <f t="shared" si="6"/>
        <v>372</v>
      </c>
      <c r="J34" s="241">
        <f t="shared" si="6"/>
        <v>332</v>
      </c>
      <c r="K34" s="241">
        <f t="shared" si="6"/>
        <v>4</v>
      </c>
      <c r="L34" s="241">
        <f t="shared" si="6"/>
        <v>0</v>
      </c>
      <c r="M34" s="241">
        <f t="shared" si="6"/>
        <v>336</v>
      </c>
      <c r="N34" s="241">
        <f t="shared" si="6"/>
        <v>0</v>
      </c>
      <c r="O34" s="241">
        <f t="shared" si="6"/>
        <v>0</v>
      </c>
      <c r="P34" s="241">
        <f t="shared" si="6"/>
        <v>336</v>
      </c>
      <c r="Q34" s="242">
        <f t="shared" si="6"/>
        <v>36</v>
      </c>
    </row>
    <row r="35" spans="1:17" ht="12.75">
      <c r="A35" s="250" t="s">
        <v>326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7"/>
      <c r="M35" s="247"/>
      <c r="N35" s="248"/>
      <c r="O35" s="248"/>
      <c r="P35" s="248"/>
      <c r="Q35" s="249"/>
    </row>
    <row r="36" spans="1:17" ht="12.75">
      <c r="A36" s="245" t="s">
        <v>327</v>
      </c>
      <c r="B36" s="238">
        <f>SUM(B37:B40)</f>
        <v>1</v>
      </c>
      <c r="C36" s="238">
        <f>SUM(C37:C40)</f>
        <v>0</v>
      </c>
      <c r="D36" s="251" t="s">
        <v>328</v>
      </c>
      <c r="E36" s="238">
        <f aca="true" t="shared" si="7" ref="E36:Q36">SUM(E37:E40)</f>
        <v>0</v>
      </c>
      <c r="F36" s="238">
        <f t="shared" si="7"/>
        <v>1</v>
      </c>
      <c r="G36" s="238">
        <f t="shared" si="7"/>
        <v>0</v>
      </c>
      <c r="H36" s="238">
        <f t="shared" si="7"/>
        <v>0</v>
      </c>
      <c r="I36" s="238">
        <f t="shared" si="7"/>
        <v>0</v>
      </c>
      <c r="J36" s="238">
        <f t="shared" si="7"/>
        <v>0</v>
      </c>
      <c r="K36" s="238">
        <f t="shared" si="7"/>
        <v>0</v>
      </c>
      <c r="L36" s="238">
        <f t="shared" si="7"/>
        <v>0</v>
      </c>
      <c r="M36" s="238">
        <f t="shared" si="7"/>
        <v>0</v>
      </c>
      <c r="N36" s="238">
        <f t="shared" si="7"/>
        <v>0</v>
      </c>
      <c r="O36" s="238">
        <f t="shared" si="7"/>
        <v>0</v>
      </c>
      <c r="P36" s="238">
        <f t="shared" si="7"/>
        <v>0</v>
      </c>
      <c r="Q36" s="252">
        <f t="shared" si="7"/>
        <v>1</v>
      </c>
    </row>
    <row r="37" spans="1:17" ht="12.75">
      <c r="A37" s="245" t="s">
        <v>329</v>
      </c>
      <c r="B37" s="238">
        <v>0</v>
      </c>
      <c r="C37" s="238">
        <v>0</v>
      </c>
      <c r="D37" s="251" t="s">
        <v>328</v>
      </c>
      <c r="E37" s="238">
        <v>0</v>
      </c>
      <c r="F37" s="238">
        <f>SUM(B37+C37-E37)</f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0</v>
      </c>
      <c r="L37" s="234">
        <v>0</v>
      </c>
      <c r="M37" s="234">
        <v>0</v>
      </c>
      <c r="N37" s="233">
        <v>0</v>
      </c>
      <c r="O37" s="233">
        <v>0</v>
      </c>
      <c r="P37" s="233">
        <v>0</v>
      </c>
      <c r="Q37" s="235">
        <v>0</v>
      </c>
    </row>
    <row r="38" spans="1:17" ht="12.75">
      <c r="A38" s="245" t="s">
        <v>330</v>
      </c>
      <c r="B38" s="238">
        <v>0</v>
      </c>
      <c r="C38" s="238">
        <v>0</v>
      </c>
      <c r="D38" s="251" t="s">
        <v>328</v>
      </c>
      <c r="E38" s="238">
        <v>0</v>
      </c>
      <c r="F38" s="238">
        <f>SUM(B38+C38-E38)</f>
        <v>0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4">
        <v>0</v>
      </c>
      <c r="M38" s="234">
        <v>0</v>
      </c>
      <c r="N38" s="233">
        <v>0</v>
      </c>
      <c r="O38" s="233">
        <v>0</v>
      </c>
      <c r="P38" s="233">
        <v>0</v>
      </c>
      <c r="Q38" s="235">
        <v>0</v>
      </c>
    </row>
    <row r="39" spans="1:17" ht="12.75">
      <c r="A39" s="245" t="s">
        <v>331</v>
      </c>
      <c r="B39" s="238">
        <v>0</v>
      </c>
      <c r="C39" s="238">
        <v>0</v>
      </c>
      <c r="D39" s="251" t="s">
        <v>328</v>
      </c>
      <c r="E39" s="238">
        <v>0</v>
      </c>
      <c r="F39" s="238">
        <f>SUM(B39+C39-E39)</f>
        <v>0</v>
      </c>
      <c r="G39" s="238">
        <v>0</v>
      </c>
      <c r="H39" s="238">
        <v>0</v>
      </c>
      <c r="I39" s="238">
        <v>0</v>
      </c>
      <c r="J39" s="238">
        <v>0</v>
      </c>
      <c r="K39" s="238">
        <v>0</v>
      </c>
      <c r="L39" s="234">
        <v>0</v>
      </c>
      <c r="M39" s="234">
        <v>0</v>
      </c>
      <c r="N39" s="233">
        <v>0</v>
      </c>
      <c r="O39" s="233">
        <v>0</v>
      </c>
      <c r="P39" s="233">
        <v>0</v>
      </c>
      <c r="Q39" s="235">
        <v>0</v>
      </c>
    </row>
    <row r="40" spans="1:17" ht="12.75">
      <c r="A40" s="245" t="s">
        <v>332</v>
      </c>
      <c r="B40" s="238">
        <v>1</v>
      </c>
      <c r="C40" s="238">
        <v>0</v>
      </c>
      <c r="D40" s="251" t="s">
        <v>328</v>
      </c>
      <c r="E40" s="238">
        <v>0</v>
      </c>
      <c r="F40" s="238">
        <f>SUM(B40+C40-E40)</f>
        <v>1</v>
      </c>
      <c r="G40" s="238">
        <v>0</v>
      </c>
      <c r="H40" s="238">
        <v>0</v>
      </c>
      <c r="I40" s="238">
        <v>0</v>
      </c>
      <c r="J40" s="238">
        <v>0</v>
      </c>
      <c r="K40" s="238">
        <v>0</v>
      </c>
      <c r="L40" s="234">
        <v>0</v>
      </c>
      <c r="M40" s="234">
        <v>0</v>
      </c>
      <c r="N40" s="233">
        <v>0</v>
      </c>
      <c r="O40" s="233">
        <v>0</v>
      </c>
      <c r="P40" s="233">
        <v>0</v>
      </c>
      <c r="Q40" s="235">
        <v>1</v>
      </c>
    </row>
    <row r="41" spans="1:17" ht="12.75">
      <c r="A41" s="245" t="s">
        <v>333</v>
      </c>
      <c r="B41" s="238">
        <v>0</v>
      </c>
      <c r="C41" s="238">
        <v>0</v>
      </c>
      <c r="D41" s="251" t="s">
        <v>328</v>
      </c>
      <c r="E41" s="238">
        <v>0</v>
      </c>
      <c r="F41" s="238">
        <v>0</v>
      </c>
      <c r="G41" s="238">
        <v>0</v>
      </c>
      <c r="H41" s="238">
        <v>0</v>
      </c>
      <c r="I41" s="238">
        <v>0</v>
      </c>
      <c r="J41" s="238">
        <v>0</v>
      </c>
      <c r="K41" s="238">
        <v>0</v>
      </c>
      <c r="L41" s="234">
        <v>0</v>
      </c>
      <c r="M41" s="234">
        <v>0</v>
      </c>
      <c r="N41" s="233">
        <v>0</v>
      </c>
      <c r="O41" s="233">
        <v>0</v>
      </c>
      <c r="P41" s="233">
        <v>0</v>
      </c>
      <c r="Q41" s="235">
        <v>0</v>
      </c>
    </row>
    <row r="42" spans="1:17" ht="12.75">
      <c r="A42" s="245" t="s">
        <v>334</v>
      </c>
      <c r="B42" s="237">
        <v>0</v>
      </c>
      <c r="C42" s="237">
        <v>0</v>
      </c>
      <c r="D42" s="251" t="s">
        <v>328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4">
        <v>0</v>
      </c>
      <c r="M42" s="234">
        <v>0</v>
      </c>
      <c r="N42" s="234">
        <v>0</v>
      </c>
      <c r="O42" s="234">
        <v>0</v>
      </c>
      <c r="P42" s="234">
        <v>0</v>
      </c>
      <c r="Q42" s="253">
        <v>0</v>
      </c>
    </row>
    <row r="43" spans="1:17" ht="12.75">
      <c r="A43" s="240" t="s">
        <v>335</v>
      </c>
      <c r="B43" s="254">
        <f>SUM(B36+B41+B42)</f>
        <v>1</v>
      </c>
      <c r="C43" s="254">
        <f>SUM(C36+C41+C42)</f>
        <v>0</v>
      </c>
      <c r="D43" s="251"/>
      <c r="E43" s="254">
        <f aca="true" t="shared" si="8" ref="E43:Q43">SUM(E36+E41+E42)</f>
        <v>0</v>
      </c>
      <c r="F43" s="254">
        <f t="shared" si="8"/>
        <v>1</v>
      </c>
      <c r="G43" s="254">
        <f t="shared" si="8"/>
        <v>0</v>
      </c>
      <c r="H43" s="254">
        <f t="shared" si="8"/>
        <v>0</v>
      </c>
      <c r="I43" s="254">
        <f t="shared" si="8"/>
        <v>0</v>
      </c>
      <c r="J43" s="254">
        <f t="shared" si="8"/>
        <v>0</v>
      </c>
      <c r="K43" s="254">
        <f t="shared" si="8"/>
        <v>0</v>
      </c>
      <c r="L43" s="254">
        <f t="shared" si="8"/>
        <v>0</v>
      </c>
      <c r="M43" s="254">
        <f t="shared" si="8"/>
        <v>0</v>
      </c>
      <c r="N43" s="254">
        <f t="shared" si="8"/>
        <v>0</v>
      </c>
      <c r="O43" s="254">
        <f t="shared" si="8"/>
        <v>0</v>
      </c>
      <c r="P43" s="254">
        <f t="shared" si="8"/>
        <v>0</v>
      </c>
      <c r="Q43" s="255">
        <f t="shared" si="8"/>
        <v>1</v>
      </c>
    </row>
    <row r="44" spans="1:17" ht="12.75">
      <c r="A44" s="232" t="s">
        <v>336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4"/>
      <c r="M44" s="234"/>
      <c r="N44" s="234"/>
      <c r="O44" s="234"/>
      <c r="P44" s="234"/>
      <c r="Q44" s="253"/>
    </row>
    <row r="45" spans="1:17" ht="12.75">
      <c r="A45" s="236" t="s">
        <v>337</v>
      </c>
      <c r="B45" s="238">
        <v>0</v>
      </c>
      <c r="C45" s="238">
        <v>0</v>
      </c>
      <c r="D45" s="251" t="s">
        <v>328</v>
      </c>
      <c r="E45" s="238">
        <v>0</v>
      </c>
      <c r="F45" s="238">
        <v>0</v>
      </c>
      <c r="G45" s="238">
        <v>0</v>
      </c>
      <c r="H45" s="238">
        <v>0</v>
      </c>
      <c r="I45" s="238">
        <v>0</v>
      </c>
      <c r="J45" s="238">
        <v>0</v>
      </c>
      <c r="K45" s="238">
        <v>0</v>
      </c>
      <c r="L45" s="234">
        <v>0</v>
      </c>
      <c r="M45" s="234">
        <v>0</v>
      </c>
      <c r="N45" s="233">
        <v>0</v>
      </c>
      <c r="O45" s="233">
        <v>0</v>
      </c>
      <c r="P45" s="233">
        <v>0</v>
      </c>
      <c r="Q45" s="235">
        <v>0</v>
      </c>
    </row>
    <row r="46" spans="1:17" ht="12.75">
      <c r="A46" s="236" t="s">
        <v>338</v>
      </c>
      <c r="B46" s="237">
        <v>0</v>
      </c>
      <c r="C46" s="237">
        <v>0</v>
      </c>
      <c r="D46" s="251" t="s">
        <v>328</v>
      </c>
      <c r="E46" s="237">
        <v>0</v>
      </c>
      <c r="F46" s="237">
        <v>0</v>
      </c>
      <c r="G46" s="237">
        <v>0</v>
      </c>
      <c r="H46" s="237">
        <v>0</v>
      </c>
      <c r="I46" s="237">
        <v>0</v>
      </c>
      <c r="J46" s="237">
        <v>0</v>
      </c>
      <c r="K46" s="237">
        <v>0</v>
      </c>
      <c r="L46" s="234">
        <v>0</v>
      </c>
      <c r="M46" s="234">
        <v>0</v>
      </c>
      <c r="N46" s="233">
        <v>0</v>
      </c>
      <c r="O46" s="233">
        <v>0</v>
      </c>
      <c r="P46" s="233">
        <v>0</v>
      </c>
      <c r="Q46" s="235">
        <v>0</v>
      </c>
    </row>
    <row r="47" spans="1:17" ht="12.75">
      <c r="A47" s="240" t="s">
        <v>339</v>
      </c>
      <c r="B47" s="254">
        <f>SUM(B45:B46)</f>
        <v>0</v>
      </c>
      <c r="C47" s="254">
        <f>SUM(C45:C46)</f>
        <v>0</v>
      </c>
      <c r="D47" s="251"/>
      <c r="E47" s="254">
        <f aca="true" t="shared" si="9" ref="E47:Q47">SUM(E45:E46)</f>
        <v>0</v>
      </c>
      <c r="F47" s="254">
        <f t="shared" si="9"/>
        <v>0</v>
      </c>
      <c r="G47" s="254">
        <f t="shared" si="9"/>
        <v>0</v>
      </c>
      <c r="H47" s="254">
        <f t="shared" si="9"/>
        <v>0</v>
      </c>
      <c r="I47" s="254">
        <f t="shared" si="9"/>
        <v>0</v>
      </c>
      <c r="J47" s="254">
        <f t="shared" si="9"/>
        <v>0</v>
      </c>
      <c r="K47" s="254">
        <f t="shared" si="9"/>
        <v>0</v>
      </c>
      <c r="L47" s="254">
        <f t="shared" si="9"/>
        <v>0</v>
      </c>
      <c r="M47" s="254">
        <f t="shared" si="9"/>
        <v>0</v>
      </c>
      <c r="N47" s="254">
        <f t="shared" si="9"/>
        <v>0</v>
      </c>
      <c r="O47" s="254">
        <f t="shared" si="9"/>
        <v>0</v>
      </c>
      <c r="P47" s="254">
        <f t="shared" si="9"/>
        <v>0</v>
      </c>
      <c r="Q47" s="255">
        <f t="shared" si="9"/>
        <v>0</v>
      </c>
    </row>
    <row r="48" spans="1:17" ht="13.5" thickBot="1">
      <c r="A48" s="256" t="s">
        <v>340</v>
      </c>
      <c r="B48" s="257">
        <f aca="true" t="shared" si="10" ref="B48:Q48">SUM(B27+B34+B43+B47)</f>
        <v>8926</v>
      </c>
      <c r="C48" s="257">
        <f t="shared" si="10"/>
        <v>116</v>
      </c>
      <c r="D48" s="257">
        <f t="shared" si="10"/>
        <v>0</v>
      </c>
      <c r="E48" s="257">
        <f t="shared" si="10"/>
        <v>226</v>
      </c>
      <c r="F48" s="257">
        <f t="shared" si="10"/>
        <v>8816</v>
      </c>
      <c r="G48" s="257">
        <f t="shared" si="10"/>
        <v>0</v>
      </c>
      <c r="H48" s="257">
        <f t="shared" si="10"/>
        <v>0</v>
      </c>
      <c r="I48" s="257">
        <f t="shared" si="10"/>
        <v>8815</v>
      </c>
      <c r="J48" s="257">
        <f t="shared" si="10"/>
        <v>6480</v>
      </c>
      <c r="K48" s="257">
        <f t="shared" si="10"/>
        <v>95</v>
      </c>
      <c r="L48" s="257">
        <f t="shared" si="10"/>
        <v>129</v>
      </c>
      <c r="M48" s="257">
        <f t="shared" si="10"/>
        <v>6446</v>
      </c>
      <c r="N48" s="257">
        <f t="shared" si="10"/>
        <v>0</v>
      </c>
      <c r="O48" s="257">
        <f t="shared" si="10"/>
        <v>0</v>
      </c>
      <c r="P48" s="257">
        <f t="shared" si="10"/>
        <v>6446</v>
      </c>
      <c r="Q48" s="258">
        <f t="shared" si="10"/>
        <v>2370</v>
      </c>
    </row>
    <row r="49" spans="1:17" ht="13.5" thickBot="1">
      <c r="A49" s="381" t="s">
        <v>341</v>
      </c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3"/>
    </row>
    <row r="50" ht="12.75">
      <c r="G50" s="308" t="s">
        <v>431</v>
      </c>
    </row>
  </sheetData>
  <sheetProtection/>
  <mergeCells count="59">
    <mergeCell ref="M25:M26"/>
    <mergeCell ref="Q25:Q26"/>
    <mergeCell ref="N25:N26"/>
    <mergeCell ref="O25:O26"/>
    <mergeCell ref="P25:P26"/>
    <mergeCell ref="P32:P33"/>
    <mergeCell ref="Q32:Q33"/>
    <mergeCell ref="K32:K33"/>
    <mergeCell ref="I32:I33"/>
    <mergeCell ref="G32:G33"/>
    <mergeCell ref="N32:N33"/>
    <mergeCell ref="O32:O33"/>
    <mergeCell ref="M32:M33"/>
    <mergeCell ref="I25:I26"/>
    <mergeCell ref="J25:J26"/>
    <mergeCell ref="G25:G26"/>
    <mergeCell ref="H25:H26"/>
    <mergeCell ref="L32:L33"/>
    <mergeCell ref="A32:A33"/>
    <mergeCell ref="B32:B33"/>
    <mergeCell ref="C32:C33"/>
    <mergeCell ref="D32:D33"/>
    <mergeCell ref="J32:J33"/>
    <mergeCell ref="A49:Q49"/>
    <mergeCell ref="P3:Q3"/>
    <mergeCell ref="A25:A26"/>
    <mergeCell ref="B25:B26"/>
    <mergeCell ref="C25:C26"/>
    <mergeCell ref="D25:D26"/>
    <mergeCell ref="H32:H33"/>
    <mergeCell ref="B6:B15"/>
    <mergeCell ref="M6:M15"/>
    <mergeCell ref="N6:N15"/>
    <mergeCell ref="L25:L26"/>
    <mergeCell ref="K25:K26"/>
    <mergeCell ref="C6:C15"/>
    <mergeCell ref="E32:E33"/>
    <mergeCell ref="D6:D15"/>
    <mergeCell ref="E6:E15"/>
    <mergeCell ref="E25:E26"/>
    <mergeCell ref="F6:F15"/>
    <mergeCell ref="F32:F33"/>
    <mergeCell ref="F25:F26"/>
    <mergeCell ref="O6:O15"/>
    <mergeCell ref="G6:G15"/>
    <mergeCell ref="H6:H15"/>
    <mergeCell ref="J6:J15"/>
    <mergeCell ref="K6:K15"/>
    <mergeCell ref="L6:L15"/>
    <mergeCell ref="A2:Q2"/>
    <mergeCell ref="A1:Q1"/>
    <mergeCell ref="A4:A15"/>
    <mergeCell ref="B4:F5"/>
    <mergeCell ref="G4:H5"/>
    <mergeCell ref="I4:I15"/>
    <mergeCell ref="J4:M5"/>
    <mergeCell ref="N4:O5"/>
    <mergeCell ref="P4:P15"/>
    <mergeCell ref="Q4:Q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225" customWidth="1"/>
    <col min="2" max="2" width="12.7109375" style="225" customWidth="1"/>
    <col min="3" max="3" width="12.28125" style="225" customWidth="1"/>
    <col min="4" max="5" width="11.7109375" style="225" customWidth="1"/>
    <col min="6" max="16384" width="9.140625" style="225" customWidth="1"/>
  </cols>
  <sheetData>
    <row r="1" spans="1:5" ht="12.75">
      <c r="A1" s="397" t="s">
        <v>445</v>
      </c>
      <c r="B1" s="397"/>
      <c r="C1" s="397"/>
      <c r="D1" s="397"/>
      <c r="E1" s="259"/>
    </row>
    <row r="2" spans="1:5" ht="12.75">
      <c r="A2" s="397"/>
      <c r="B2" s="397"/>
      <c r="C2" s="397"/>
      <c r="D2" s="397"/>
      <c r="E2" s="260"/>
    </row>
    <row r="3" spans="1:5" ht="15.75">
      <c r="A3" s="406" t="s">
        <v>288</v>
      </c>
      <c r="B3" s="406"/>
      <c r="C3" s="406"/>
      <c r="D3" s="406"/>
      <c r="E3" s="260"/>
    </row>
    <row r="4" spans="1:5" ht="13.5" thickBot="1">
      <c r="A4" s="261"/>
      <c r="B4" s="262"/>
      <c r="C4" s="262"/>
      <c r="D4" s="263" t="s">
        <v>342</v>
      </c>
      <c r="E4" s="260"/>
    </row>
    <row r="5" spans="1:5" ht="12.75">
      <c r="A5" s="398" t="s">
        <v>291</v>
      </c>
      <c r="B5" s="400" t="s">
        <v>343</v>
      </c>
      <c r="C5" s="402" t="s">
        <v>344</v>
      </c>
      <c r="D5" s="403"/>
      <c r="E5" s="259"/>
    </row>
    <row r="6" spans="1:5" ht="12.75">
      <c r="A6" s="399"/>
      <c r="B6" s="401"/>
      <c r="C6" s="404" t="s">
        <v>345</v>
      </c>
      <c r="D6" s="405" t="s">
        <v>346</v>
      </c>
      <c r="E6" s="259"/>
    </row>
    <row r="7" spans="1:5" ht="12.75">
      <c r="A7" s="399"/>
      <c r="B7" s="401"/>
      <c r="C7" s="401"/>
      <c r="D7" s="405"/>
      <c r="E7" s="259"/>
    </row>
    <row r="8" spans="1:5" ht="12.75">
      <c r="A8" s="399"/>
      <c r="B8" s="401"/>
      <c r="C8" s="401"/>
      <c r="D8" s="405"/>
      <c r="E8" s="259"/>
    </row>
    <row r="9" spans="1:5" ht="12.75">
      <c r="A9" s="399"/>
      <c r="B9" s="401"/>
      <c r="C9" s="401"/>
      <c r="D9" s="405"/>
      <c r="E9" s="259"/>
    </row>
    <row r="10" spans="1:5" ht="12.75">
      <c r="A10" s="399"/>
      <c r="B10" s="401"/>
      <c r="C10" s="401"/>
      <c r="D10" s="405"/>
      <c r="E10" s="259"/>
    </row>
    <row r="11" spans="1:5" ht="12.75">
      <c r="A11" s="266" t="s">
        <v>347</v>
      </c>
      <c r="B11" s="267" t="s">
        <v>348</v>
      </c>
      <c r="C11" s="267" t="s">
        <v>23</v>
      </c>
      <c r="D11" s="268" t="s">
        <v>23</v>
      </c>
      <c r="E11" s="259"/>
    </row>
    <row r="12" spans="1:5" ht="12.75">
      <c r="A12" s="269" t="s">
        <v>349</v>
      </c>
      <c r="B12" s="270">
        <v>0</v>
      </c>
      <c r="C12" s="271">
        <v>0</v>
      </c>
      <c r="D12" s="272">
        <v>0</v>
      </c>
      <c r="E12" s="259"/>
    </row>
    <row r="13" spans="1:5" ht="12.75">
      <c r="A13" s="273" t="s">
        <v>350</v>
      </c>
      <c r="B13" s="274"/>
      <c r="C13" s="274"/>
      <c r="D13" s="275"/>
      <c r="E13" s="259"/>
    </row>
    <row r="14" spans="1:5" ht="12.75">
      <c r="A14" s="273" t="s">
        <v>351</v>
      </c>
      <c r="B14" s="274">
        <f>SUM(B15:B16)</f>
        <v>0</v>
      </c>
      <c r="C14" s="274">
        <f>SUM(C15:C16)</f>
        <v>0</v>
      </c>
      <c r="D14" s="275">
        <f>SUM(D15:D16)</f>
        <v>0</v>
      </c>
      <c r="E14" s="259"/>
    </row>
    <row r="15" spans="1:5" ht="12.75">
      <c r="A15" s="273" t="s">
        <v>352</v>
      </c>
      <c r="B15" s="274">
        <v>0</v>
      </c>
      <c r="C15" s="274">
        <v>0</v>
      </c>
      <c r="D15" s="275">
        <v>0</v>
      </c>
      <c r="E15" s="259"/>
    </row>
    <row r="16" spans="1:5" ht="12.75">
      <c r="A16" s="269" t="s">
        <v>353</v>
      </c>
      <c r="B16" s="276">
        <v>0</v>
      </c>
      <c r="C16" s="276">
        <v>0</v>
      </c>
      <c r="D16" s="277">
        <v>0</v>
      </c>
      <c r="E16" s="259"/>
    </row>
    <row r="17" spans="1:5" ht="12.75">
      <c r="A17" s="278" t="s">
        <v>354</v>
      </c>
      <c r="B17" s="276">
        <v>0</v>
      </c>
      <c r="C17" s="276">
        <v>0</v>
      </c>
      <c r="D17" s="277">
        <v>0</v>
      </c>
      <c r="E17" s="259"/>
    </row>
    <row r="18" spans="1:5" ht="12.75">
      <c r="A18" s="273" t="s">
        <v>355</v>
      </c>
      <c r="B18" s="274">
        <v>0</v>
      </c>
      <c r="C18" s="274">
        <f>SUM(C19:C21)</f>
        <v>0</v>
      </c>
      <c r="D18" s="275">
        <f>B18</f>
        <v>0</v>
      </c>
      <c r="E18" s="259"/>
    </row>
    <row r="19" spans="1:5" ht="12.75">
      <c r="A19" s="273" t="s">
        <v>356</v>
      </c>
      <c r="B19" s="274">
        <v>0</v>
      </c>
      <c r="C19" s="274">
        <v>0</v>
      </c>
      <c r="D19" s="275">
        <f>B19</f>
        <v>0</v>
      </c>
      <c r="E19" s="259"/>
    </row>
    <row r="20" spans="1:5" ht="12.75">
      <c r="A20" s="273" t="s">
        <v>357</v>
      </c>
      <c r="B20" s="274">
        <v>0</v>
      </c>
      <c r="C20" s="274">
        <v>0</v>
      </c>
      <c r="D20" s="275">
        <v>0</v>
      </c>
      <c r="E20" s="259"/>
    </row>
    <row r="21" spans="1:5" ht="12.75">
      <c r="A21" s="273" t="s">
        <v>358</v>
      </c>
      <c r="B21" s="274">
        <v>0</v>
      </c>
      <c r="C21" s="274">
        <v>0</v>
      </c>
      <c r="D21" s="275">
        <v>0</v>
      </c>
      <c r="E21" s="259"/>
    </row>
    <row r="22" spans="1:5" ht="12.75">
      <c r="A22" s="266" t="s">
        <v>359</v>
      </c>
      <c r="B22" s="279">
        <f>SUM(B14+B17+B18)</f>
        <v>0</v>
      </c>
      <c r="C22" s="279">
        <f>SUM(C14+C17+C18)</f>
        <v>0</v>
      </c>
      <c r="D22" s="280">
        <f>SUM(D14+D17+D18)</f>
        <v>0</v>
      </c>
      <c r="E22" s="259"/>
    </row>
    <row r="23" spans="1:5" ht="12.75">
      <c r="A23" s="273" t="s">
        <v>360</v>
      </c>
      <c r="B23" s="267"/>
      <c r="C23" s="267"/>
      <c r="D23" s="268"/>
      <c r="E23" s="259"/>
    </row>
    <row r="24" spans="1:5" ht="12.75">
      <c r="A24" s="273" t="s">
        <v>351</v>
      </c>
      <c r="B24" s="274">
        <f>SUM(B25:B27)</f>
        <v>0</v>
      </c>
      <c r="C24" s="274">
        <f>SUM(C25:C27)</f>
        <v>0</v>
      </c>
      <c r="D24" s="275">
        <f>SUM(D25:D27)</f>
        <v>0</v>
      </c>
      <c r="E24" s="259"/>
    </row>
    <row r="25" spans="1:5" ht="12.75">
      <c r="A25" s="273" t="s">
        <v>352</v>
      </c>
      <c r="B25" s="274">
        <v>0</v>
      </c>
      <c r="C25" s="274">
        <v>0</v>
      </c>
      <c r="D25" s="275">
        <v>0</v>
      </c>
      <c r="E25" s="259"/>
    </row>
    <row r="26" spans="1:5" ht="12.75">
      <c r="A26" s="273" t="s">
        <v>361</v>
      </c>
      <c r="B26" s="274">
        <v>0</v>
      </c>
      <c r="C26" s="274">
        <v>0</v>
      </c>
      <c r="D26" s="275">
        <v>0</v>
      </c>
      <c r="E26" s="259"/>
    </row>
    <row r="27" spans="1:5" ht="12.75">
      <c r="A27" s="273" t="s">
        <v>353</v>
      </c>
      <c r="B27" s="274">
        <v>0</v>
      </c>
      <c r="C27" s="274">
        <v>0</v>
      </c>
      <c r="D27" s="275">
        <v>0</v>
      </c>
      <c r="E27" s="259"/>
    </row>
    <row r="28" spans="1:5" ht="12.75">
      <c r="A28" s="273" t="s">
        <v>362</v>
      </c>
      <c r="B28" s="274">
        <v>473</v>
      </c>
      <c r="C28" s="274">
        <f>B28</f>
        <v>473</v>
      </c>
      <c r="D28" s="275">
        <v>0</v>
      </c>
      <c r="E28" s="259"/>
    </row>
    <row r="29" spans="1:5" ht="12.75">
      <c r="A29" s="273" t="s">
        <v>363</v>
      </c>
      <c r="B29" s="274">
        <v>105</v>
      </c>
      <c r="C29" s="274">
        <f aca="true" t="shared" si="0" ref="C29:C42">B29</f>
        <v>105</v>
      </c>
      <c r="D29" s="275">
        <v>0</v>
      </c>
      <c r="E29" s="259"/>
    </row>
    <row r="30" spans="1:5" ht="12.75">
      <c r="A30" s="273" t="s">
        <v>364</v>
      </c>
      <c r="B30" s="274">
        <v>0</v>
      </c>
      <c r="C30" s="274">
        <v>0</v>
      </c>
      <c r="D30" s="275">
        <v>0</v>
      </c>
      <c r="E30" s="259"/>
    </row>
    <row r="31" spans="1:5" ht="12.75">
      <c r="A31" s="273" t="s">
        <v>365</v>
      </c>
      <c r="B31" s="274">
        <v>0</v>
      </c>
      <c r="C31" s="274">
        <f t="shared" si="0"/>
        <v>0</v>
      </c>
      <c r="D31" s="275">
        <v>0</v>
      </c>
      <c r="E31" s="259"/>
    </row>
    <row r="32" spans="1:5" ht="12.75">
      <c r="A32" s="273" t="s">
        <v>366</v>
      </c>
      <c r="B32" s="274">
        <v>1</v>
      </c>
      <c r="C32" s="274">
        <f t="shared" si="0"/>
        <v>1</v>
      </c>
      <c r="D32" s="275">
        <v>0</v>
      </c>
      <c r="E32" s="259"/>
    </row>
    <row r="33" spans="1:5" ht="12.75">
      <c r="A33" s="273" t="s">
        <v>367</v>
      </c>
      <c r="B33" s="274">
        <v>10</v>
      </c>
      <c r="C33" s="274">
        <v>10</v>
      </c>
      <c r="D33" s="275">
        <f>SUM(D34:D38)</f>
        <v>0</v>
      </c>
      <c r="E33" s="259"/>
    </row>
    <row r="34" spans="1:5" ht="12.75">
      <c r="A34" s="273" t="s">
        <v>368</v>
      </c>
      <c r="B34" s="274">
        <v>0</v>
      </c>
      <c r="C34" s="274">
        <f t="shared" si="0"/>
        <v>0</v>
      </c>
      <c r="D34" s="275">
        <v>0</v>
      </c>
      <c r="E34" s="259"/>
    </row>
    <row r="35" spans="1:5" ht="12.75">
      <c r="A35" s="273" t="s">
        <v>369</v>
      </c>
      <c r="B35" s="274">
        <v>0</v>
      </c>
      <c r="C35" s="274">
        <f t="shared" si="0"/>
        <v>0</v>
      </c>
      <c r="D35" s="275">
        <v>0</v>
      </c>
      <c r="E35" s="259"/>
    </row>
    <row r="36" spans="1:5" ht="12.75">
      <c r="A36" s="273" t="s">
        <v>370</v>
      </c>
      <c r="B36" s="274">
        <v>0</v>
      </c>
      <c r="C36" s="274">
        <f t="shared" si="0"/>
        <v>0</v>
      </c>
      <c r="D36" s="275">
        <v>0</v>
      </c>
      <c r="E36" s="259"/>
    </row>
    <row r="37" spans="1:5" ht="12.75">
      <c r="A37" s="273" t="s">
        <v>371</v>
      </c>
      <c r="B37" s="274">
        <v>0</v>
      </c>
      <c r="C37" s="274">
        <f t="shared" si="0"/>
        <v>0</v>
      </c>
      <c r="D37" s="275">
        <v>0</v>
      </c>
      <c r="E37" s="259"/>
    </row>
    <row r="38" spans="1:5" ht="12.75">
      <c r="A38" s="273" t="s">
        <v>372</v>
      </c>
      <c r="B38" s="274">
        <v>10</v>
      </c>
      <c r="C38" s="274">
        <v>10</v>
      </c>
      <c r="D38" s="275">
        <v>0</v>
      </c>
      <c r="E38" s="259"/>
    </row>
    <row r="39" spans="1:5" ht="12.75">
      <c r="A39" s="273" t="s">
        <v>373</v>
      </c>
      <c r="B39" s="274">
        <v>15</v>
      </c>
      <c r="C39" s="274">
        <v>15</v>
      </c>
      <c r="D39" s="275">
        <f>SUM(D40:D43)</f>
        <v>0</v>
      </c>
      <c r="E39" s="259"/>
    </row>
    <row r="40" spans="1:5" ht="12.75">
      <c r="A40" s="273" t="s">
        <v>374</v>
      </c>
      <c r="B40" s="274">
        <v>0</v>
      </c>
      <c r="C40" s="274">
        <f t="shared" si="0"/>
        <v>0</v>
      </c>
      <c r="D40" s="275">
        <v>0</v>
      </c>
      <c r="E40" s="259"/>
    </row>
    <row r="41" spans="1:5" ht="12.75">
      <c r="A41" s="273" t="s">
        <v>375</v>
      </c>
      <c r="B41" s="274">
        <v>0</v>
      </c>
      <c r="C41" s="274">
        <f t="shared" si="0"/>
        <v>0</v>
      </c>
      <c r="D41" s="275">
        <v>0</v>
      </c>
      <c r="E41" s="259"/>
    </row>
    <row r="42" spans="1:5" ht="12.75">
      <c r="A42" s="273" t="s">
        <v>376</v>
      </c>
      <c r="B42" s="274">
        <v>0</v>
      </c>
      <c r="C42" s="274">
        <f t="shared" si="0"/>
        <v>0</v>
      </c>
      <c r="D42" s="275">
        <v>0</v>
      </c>
      <c r="E42" s="259"/>
    </row>
    <row r="43" spans="1:5" ht="12.75">
      <c r="A43" s="273" t="s">
        <v>353</v>
      </c>
      <c r="B43" s="274">
        <v>15</v>
      </c>
      <c r="C43" s="274">
        <v>15</v>
      </c>
      <c r="D43" s="275">
        <v>0</v>
      </c>
      <c r="E43" s="259"/>
    </row>
    <row r="44" spans="1:5" ht="13.5" thickBot="1">
      <c r="A44" s="281" t="s">
        <v>377</v>
      </c>
      <c r="B44" s="282">
        <f>SUM(B24+B28+B29+B30+B31+B32+B33+B39)</f>
        <v>604</v>
      </c>
      <c r="C44" s="282">
        <f>SUM(C24+C28+C29+C30+C31+C32+C33+C39)</f>
        <v>604</v>
      </c>
      <c r="D44" s="283">
        <f>SUM(D24+D28+D29+D30+D31+D32+D33+D39)</f>
        <v>0</v>
      </c>
      <c r="E44" s="259"/>
    </row>
    <row r="45" spans="1:5" ht="13.5" thickBot="1">
      <c r="A45" s="284" t="s">
        <v>378</v>
      </c>
      <c r="B45" s="285">
        <f>SUM(B12+B22+B44)</f>
        <v>604</v>
      </c>
      <c r="C45" s="285">
        <f>SUM(C12+C22+C44)</f>
        <v>604</v>
      </c>
      <c r="D45" s="286">
        <f>SUM(D12+D22+D44)</f>
        <v>0</v>
      </c>
      <c r="E45" s="259"/>
    </row>
    <row r="46" spans="1:5" ht="12.75">
      <c r="A46" s="287"/>
      <c r="B46" s="288"/>
      <c r="C46" s="287"/>
      <c r="D46" s="289"/>
      <c r="E46" s="259"/>
    </row>
    <row r="47" spans="1:5" ht="13.5" thickBot="1">
      <c r="A47" s="290"/>
      <c r="B47" s="291"/>
      <c r="C47" s="291"/>
      <c r="D47" s="291"/>
      <c r="E47" s="263" t="s">
        <v>342</v>
      </c>
    </row>
    <row r="48" spans="1:5" ht="12.75">
      <c r="A48" s="398" t="s">
        <v>291</v>
      </c>
      <c r="B48" s="400" t="s">
        <v>379</v>
      </c>
      <c r="C48" s="402" t="s">
        <v>380</v>
      </c>
      <c r="D48" s="409"/>
      <c r="E48" s="407" t="s">
        <v>381</v>
      </c>
    </row>
    <row r="49" spans="1:5" ht="12.75">
      <c r="A49" s="399"/>
      <c r="B49" s="401"/>
      <c r="C49" s="404" t="s">
        <v>345</v>
      </c>
      <c r="D49" s="404" t="s">
        <v>346</v>
      </c>
      <c r="E49" s="408"/>
    </row>
    <row r="50" spans="1:5" ht="12.75">
      <c r="A50" s="399"/>
      <c r="B50" s="401"/>
      <c r="C50" s="401"/>
      <c r="D50" s="404"/>
      <c r="E50" s="408"/>
    </row>
    <row r="51" spans="1:5" ht="12.75">
      <c r="A51" s="399"/>
      <c r="B51" s="401"/>
      <c r="C51" s="401"/>
      <c r="D51" s="404"/>
      <c r="E51" s="408"/>
    </row>
    <row r="52" spans="1:5" ht="12.75">
      <c r="A52" s="399"/>
      <c r="B52" s="401"/>
      <c r="C52" s="401"/>
      <c r="D52" s="404"/>
      <c r="E52" s="408"/>
    </row>
    <row r="53" spans="1:5" ht="12.75">
      <c r="A53" s="399"/>
      <c r="B53" s="401"/>
      <c r="C53" s="401"/>
      <c r="D53" s="404"/>
      <c r="E53" s="408"/>
    </row>
    <row r="54" spans="1:5" ht="12.75">
      <c r="A54" s="266" t="s">
        <v>382</v>
      </c>
      <c r="B54" s="267"/>
      <c r="C54" s="267"/>
      <c r="D54" s="267"/>
      <c r="E54" s="268"/>
    </row>
    <row r="55" spans="1:5" ht="12.75">
      <c r="A55" s="266" t="s">
        <v>383</v>
      </c>
      <c r="B55" s="267"/>
      <c r="C55" s="267"/>
      <c r="D55" s="267"/>
      <c r="E55" s="268"/>
    </row>
    <row r="56" spans="1:5" ht="12.75">
      <c r="A56" s="273" t="s">
        <v>384</v>
      </c>
      <c r="B56" s="274">
        <v>0</v>
      </c>
      <c r="C56" s="274">
        <v>0</v>
      </c>
      <c r="D56" s="274">
        <v>0</v>
      </c>
      <c r="E56" s="275">
        <v>0</v>
      </c>
    </row>
    <row r="57" spans="1:5" ht="12.75">
      <c r="A57" s="273" t="s">
        <v>385</v>
      </c>
      <c r="B57" s="274">
        <v>0</v>
      </c>
      <c r="C57" s="274">
        <v>0</v>
      </c>
      <c r="D57" s="274">
        <v>0</v>
      </c>
      <c r="E57" s="275">
        <v>0</v>
      </c>
    </row>
    <row r="58" spans="1:5" ht="12.75">
      <c r="A58" s="273" t="s">
        <v>386</v>
      </c>
      <c r="B58" s="274">
        <v>0</v>
      </c>
      <c r="C58" s="274">
        <v>0</v>
      </c>
      <c r="D58" s="274">
        <v>0</v>
      </c>
      <c r="E58" s="275">
        <v>0</v>
      </c>
    </row>
    <row r="59" spans="1:5" ht="12.75">
      <c r="A59" s="273" t="s">
        <v>387</v>
      </c>
      <c r="B59" s="274">
        <v>0</v>
      </c>
      <c r="C59" s="274">
        <v>0</v>
      </c>
      <c r="D59" s="274">
        <v>0</v>
      </c>
      <c r="E59" s="275">
        <v>0</v>
      </c>
    </row>
    <row r="60" spans="1:5" ht="12.75">
      <c r="A60" s="273" t="s">
        <v>388</v>
      </c>
      <c r="B60" s="274">
        <v>0</v>
      </c>
      <c r="C60" s="274">
        <v>0</v>
      </c>
      <c r="D60" s="274">
        <v>0</v>
      </c>
      <c r="E60" s="275">
        <v>0</v>
      </c>
    </row>
    <row r="61" spans="1:5" ht="12.75">
      <c r="A61" s="273" t="s">
        <v>389</v>
      </c>
      <c r="B61" s="274">
        <v>0</v>
      </c>
      <c r="C61" s="274">
        <v>0</v>
      </c>
      <c r="D61" s="274">
        <v>0</v>
      </c>
      <c r="E61" s="275">
        <v>0</v>
      </c>
    </row>
    <row r="62" spans="1:5" ht="12.75">
      <c r="A62" s="273" t="s">
        <v>390</v>
      </c>
      <c r="B62" s="274">
        <v>0</v>
      </c>
      <c r="C62" s="274">
        <v>0</v>
      </c>
      <c r="D62" s="274">
        <v>0</v>
      </c>
      <c r="E62" s="275">
        <v>0</v>
      </c>
    </row>
    <row r="63" spans="1:5" ht="12.75">
      <c r="A63" s="273" t="s">
        <v>391</v>
      </c>
      <c r="B63" s="274">
        <v>0</v>
      </c>
      <c r="C63" s="274">
        <v>0</v>
      </c>
      <c r="D63" s="274">
        <v>0</v>
      </c>
      <c r="E63" s="275">
        <v>0</v>
      </c>
    </row>
    <row r="64" spans="1:5" ht="12.75">
      <c r="A64" s="273" t="s">
        <v>392</v>
      </c>
      <c r="B64" s="274">
        <v>0</v>
      </c>
      <c r="C64" s="274">
        <v>0</v>
      </c>
      <c r="D64" s="274">
        <v>0</v>
      </c>
      <c r="E64" s="275">
        <v>0</v>
      </c>
    </row>
    <row r="65" spans="1:5" ht="12.75">
      <c r="A65" s="273" t="s">
        <v>393</v>
      </c>
      <c r="B65" s="274">
        <v>0</v>
      </c>
      <c r="C65" s="274">
        <v>0</v>
      </c>
      <c r="D65" s="274">
        <v>0</v>
      </c>
      <c r="E65" s="275">
        <v>0</v>
      </c>
    </row>
    <row r="66" spans="1:5" ht="12.75">
      <c r="A66" s="273" t="s">
        <v>394</v>
      </c>
      <c r="B66" s="274">
        <v>0</v>
      </c>
      <c r="C66" s="274">
        <v>0</v>
      </c>
      <c r="D66" s="274">
        <v>0</v>
      </c>
      <c r="E66" s="275">
        <v>0</v>
      </c>
    </row>
    <row r="67" spans="1:5" ht="12.75">
      <c r="A67" s="273" t="s">
        <v>395</v>
      </c>
      <c r="B67" s="274">
        <v>32</v>
      </c>
      <c r="C67" s="274">
        <v>0</v>
      </c>
      <c r="D67" s="274">
        <v>0</v>
      </c>
      <c r="E67" s="275">
        <v>0</v>
      </c>
    </row>
    <row r="68" spans="1:5" ht="12.75">
      <c r="A68" s="273" t="s">
        <v>356</v>
      </c>
      <c r="B68" s="274">
        <v>32</v>
      </c>
      <c r="C68" s="274">
        <v>0</v>
      </c>
      <c r="D68" s="274">
        <v>0</v>
      </c>
      <c r="E68" s="275">
        <v>0</v>
      </c>
    </row>
    <row r="69" spans="1:5" ht="12.75">
      <c r="A69" s="266" t="s">
        <v>396</v>
      </c>
      <c r="B69" s="279">
        <f>SUM(B56:B67)</f>
        <v>32</v>
      </c>
      <c r="C69" s="279">
        <f>SUM(C56+C59+C63+C64+C65+C66+C67)</f>
        <v>0</v>
      </c>
      <c r="D69" s="279">
        <f>SUM(D56:D68)</f>
        <v>0</v>
      </c>
      <c r="E69" s="280">
        <f>SUM(E56+E59+E63+E64+E65+E66+E67)</f>
        <v>0</v>
      </c>
    </row>
    <row r="70" spans="1:5" ht="12.75">
      <c r="A70" s="266" t="s">
        <v>397</v>
      </c>
      <c r="B70" s="293"/>
      <c r="C70" s="293"/>
      <c r="D70" s="293"/>
      <c r="E70" s="268"/>
    </row>
    <row r="71" spans="1:5" ht="12.75">
      <c r="A71" s="273" t="s">
        <v>384</v>
      </c>
      <c r="B71" s="274">
        <v>388</v>
      </c>
      <c r="C71" s="274">
        <v>388</v>
      </c>
      <c r="D71" s="274">
        <v>0</v>
      </c>
      <c r="E71" s="275">
        <v>0</v>
      </c>
    </row>
    <row r="72" spans="1:5" ht="12.75">
      <c r="A72" s="273" t="s">
        <v>398</v>
      </c>
      <c r="B72" s="274">
        <v>0</v>
      </c>
      <c r="C72" s="274">
        <v>0</v>
      </c>
      <c r="D72" s="274">
        <v>0</v>
      </c>
      <c r="E72" s="275">
        <v>0</v>
      </c>
    </row>
    <row r="73" spans="1:5" ht="12.75">
      <c r="A73" s="273" t="s">
        <v>399</v>
      </c>
      <c r="B73" s="274">
        <v>0</v>
      </c>
      <c r="C73" s="274">
        <v>0</v>
      </c>
      <c r="D73" s="274">
        <v>0</v>
      </c>
      <c r="E73" s="275">
        <v>0</v>
      </c>
    </row>
    <row r="74" spans="1:5" ht="12.75">
      <c r="A74" s="273" t="s">
        <v>400</v>
      </c>
      <c r="B74" s="274">
        <v>0</v>
      </c>
      <c r="C74" s="274">
        <v>0</v>
      </c>
      <c r="D74" s="274">
        <f>SUM(D75:D76)</f>
        <v>0</v>
      </c>
      <c r="E74" s="274">
        <f>SUM(E75:E76)</f>
        <v>0</v>
      </c>
    </row>
    <row r="75" spans="1:5" ht="12.75">
      <c r="A75" s="273" t="s">
        <v>401</v>
      </c>
      <c r="B75" s="274">
        <v>0</v>
      </c>
      <c r="C75" s="274">
        <v>0</v>
      </c>
      <c r="D75" s="274">
        <v>0</v>
      </c>
      <c r="E75" s="275">
        <v>0</v>
      </c>
    </row>
    <row r="76" spans="1:5" ht="12.75">
      <c r="A76" s="273" t="s">
        <v>402</v>
      </c>
      <c r="B76" s="274">
        <v>0</v>
      </c>
      <c r="C76" s="274">
        <v>0</v>
      </c>
      <c r="D76" s="274">
        <v>0</v>
      </c>
      <c r="E76" s="275">
        <v>0</v>
      </c>
    </row>
    <row r="77" spans="1:5" ht="12.75">
      <c r="A77" s="273" t="s">
        <v>391</v>
      </c>
      <c r="B77" s="274">
        <v>0</v>
      </c>
      <c r="C77" s="274">
        <v>0</v>
      </c>
      <c r="D77" s="274">
        <v>0</v>
      </c>
      <c r="E77" s="275">
        <v>0</v>
      </c>
    </row>
    <row r="78" spans="1:5" ht="12.75">
      <c r="A78" s="273" t="s">
        <v>403</v>
      </c>
      <c r="B78" s="274">
        <v>452</v>
      </c>
      <c r="C78" s="274">
        <v>452</v>
      </c>
      <c r="D78" s="274">
        <v>0</v>
      </c>
      <c r="E78" s="275">
        <v>0</v>
      </c>
    </row>
    <row r="79" spans="1:5" ht="12.75">
      <c r="A79" s="273" t="s">
        <v>393</v>
      </c>
      <c r="B79" s="274">
        <v>4</v>
      </c>
      <c r="C79" s="274">
        <v>4</v>
      </c>
      <c r="D79" s="274">
        <v>0</v>
      </c>
      <c r="E79" s="275">
        <v>0</v>
      </c>
    </row>
    <row r="80" spans="1:5" ht="12.75">
      <c r="A80" s="273" t="s">
        <v>404</v>
      </c>
      <c r="B80" s="274">
        <v>8</v>
      </c>
      <c r="C80" s="274">
        <v>8</v>
      </c>
      <c r="D80" s="274">
        <v>0</v>
      </c>
      <c r="E80" s="275">
        <v>0</v>
      </c>
    </row>
    <row r="81" spans="1:5" ht="12.75">
      <c r="A81" s="273" t="s">
        <v>405</v>
      </c>
      <c r="B81" s="274">
        <v>23</v>
      </c>
      <c r="C81" s="274">
        <v>23</v>
      </c>
      <c r="D81" s="274">
        <f>SUM(D82:D85)</f>
        <v>0</v>
      </c>
      <c r="E81" s="275">
        <f>SUM(E82:E85)</f>
        <v>0</v>
      </c>
    </row>
    <row r="82" spans="1:5" ht="12.75">
      <c r="A82" s="273" t="s">
        <v>368</v>
      </c>
      <c r="B82" s="274">
        <v>0</v>
      </c>
      <c r="C82" s="274">
        <v>0</v>
      </c>
      <c r="D82" s="274">
        <v>0</v>
      </c>
      <c r="E82" s="275">
        <v>0</v>
      </c>
    </row>
    <row r="83" spans="1:5" ht="12.75">
      <c r="A83" s="273" t="s">
        <v>369</v>
      </c>
      <c r="B83" s="274">
        <v>0</v>
      </c>
      <c r="C83" s="274">
        <v>0</v>
      </c>
      <c r="D83" s="274">
        <v>0</v>
      </c>
      <c r="E83" s="275">
        <v>0</v>
      </c>
    </row>
    <row r="84" spans="1:5" ht="12.75">
      <c r="A84" s="273" t="s">
        <v>406</v>
      </c>
      <c r="B84" s="274">
        <v>9</v>
      </c>
      <c r="C84" s="274">
        <v>9</v>
      </c>
      <c r="D84" s="274">
        <v>0</v>
      </c>
      <c r="E84" s="275">
        <v>0</v>
      </c>
    </row>
    <row r="85" spans="1:5" ht="12.75">
      <c r="A85" s="273" t="s">
        <v>372</v>
      </c>
      <c r="B85" s="274">
        <v>14</v>
      </c>
      <c r="C85" s="274">
        <v>14</v>
      </c>
      <c r="D85" s="274">
        <v>0</v>
      </c>
      <c r="E85" s="275">
        <v>0</v>
      </c>
    </row>
    <row r="86" spans="1:5" ht="12.75">
      <c r="A86" s="273" t="s">
        <v>407</v>
      </c>
      <c r="B86" s="274">
        <v>26</v>
      </c>
      <c r="C86" s="274">
        <v>26</v>
      </c>
      <c r="D86" s="274">
        <f>SUM(D87:D89)</f>
        <v>0</v>
      </c>
      <c r="E86" s="275">
        <f>SUM(E87:E89)</f>
        <v>0</v>
      </c>
    </row>
    <row r="87" spans="1:5" ht="12.75">
      <c r="A87" s="273" t="s">
        <v>408</v>
      </c>
      <c r="B87" s="274">
        <v>24</v>
      </c>
      <c r="C87" s="274">
        <v>24</v>
      </c>
      <c r="D87" s="274">
        <v>0</v>
      </c>
      <c r="E87" s="275">
        <v>0</v>
      </c>
    </row>
    <row r="88" spans="1:5" ht="12.75">
      <c r="A88" s="273" t="s">
        <v>409</v>
      </c>
      <c r="B88" s="274">
        <v>2</v>
      </c>
      <c r="C88" s="274">
        <v>2</v>
      </c>
      <c r="D88" s="274">
        <v>0</v>
      </c>
      <c r="E88" s="275">
        <v>0</v>
      </c>
    </row>
    <row r="89" spans="1:5" ht="12.75">
      <c r="A89" s="273" t="s">
        <v>353</v>
      </c>
      <c r="B89" s="274"/>
      <c r="C89" s="274"/>
      <c r="D89" s="274">
        <v>0</v>
      </c>
      <c r="E89" s="275">
        <v>0</v>
      </c>
    </row>
    <row r="90" spans="1:5" ht="12.75">
      <c r="A90" s="273" t="s">
        <v>410</v>
      </c>
      <c r="B90" s="274">
        <v>117</v>
      </c>
      <c r="C90" s="274">
        <v>117</v>
      </c>
      <c r="D90" s="274">
        <v>0</v>
      </c>
      <c r="E90" s="275">
        <v>0</v>
      </c>
    </row>
    <row r="91" spans="1:5" ht="12.75">
      <c r="A91" s="273" t="s">
        <v>411</v>
      </c>
      <c r="B91" s="274">
        <v>0</v>
      </c>
      <c r="C91" s="274">
        <v>0</v>
      </c>
      <c r="D91" s="274">
        <v>0</v>
      </c>
      <c r="E91" s="275">
        <v>0</v>
      </c>
    </row>
    <row r="92" spans="1:5" ht="13.5" thickBot="1">
      <c r="A92" s="294" t="s">
        <v>359</v>
      </c>
      <c r="B92" s="282">
        <f>SUM(B71+B74+B78+B77+B79+B80+B81+B86+B90)</f>
        <v>1018</v>
      </c>
      <c r="C92" s="282">
        <f>SUM(C71+C74+C77+C78+C79+C80+C81+C86+C90)</f>
        <v>1018</v>
      </c>
      <c r="D92" s="282">
        <f>SUM(D71+D74+D77+D78+D79+D80+D81+D86+D90)</f>
        <v>0</v>
      </c>
      <c r="E92" s="283">
        <f>SUM(E71+E74+E77+E78+E79+E80+E81+E86+E90)</f>
        <v>0</v>
      </c>
    </row>
    <row r="93" spans="1:5" ht="12.75" customHeight="1" thickBot="1">
      <c r="A93" s="284" t="s">
        <v>412</v>
      </c>
      <c r="B93" s="285">
        <f>SUM(B69+B92)</f>
        <v>1050</v>
      </c>
      <c r="C93" s="285">
        <f>SUM(C69+C92)</f>
        <v>1018</v>
      </c>
      <c r="D93" s="285">
        <f>SUM(D69+D92)</f>
        <v>0</v>
      </c>
      <c r="E93" s="286">
        <f>SUM(E69+E92)</f>
        <v>0</v>
      </c>
    </row>
    <row r="94" spans="1:5" ht="12.75">
      <c r="A94" s="295"/>
      <c r="B94" s="289"/>
      <c r="C94" s="289"/>
      <c r="D94" s="289"/>
      <c r="E94" s="296"/>
    </row>
    <row r="95" spans="1:5" ht="12.75">
      <c r="A95" s="295"/>
      <c r="B95" s="289"/>
      <c r="C95" s="289"/>
      <c r="D95" s="289"/>
      <c r="E95" s="296"/>
    </row>
    <row r="96" spans="1:5" ht="13.5" thickBot="1">
      <c r="A96" s="297" t="s">
        <v>413</v>
      </c>
      <c r="B96" s="298"/>
      <c r="C96" s="298"/>
      <c r="D96" s="298"/>
      <c r="E96" s="299" t="s">
        <v>342</v>
      </c>
    </row>
    <row r="97" spans="1:5" ht="25.5">
      <c r="A97" s="264" t="s">
        <v>414</v>
      </c>
      <c r="B97" s="265" t="s">
        <v>415</v>
      </c>
      <c r="C97" s="265" t="s">
        <v>416</v>
      </c>
      <c r="D97" s="265" t="s">
        <v>417</v>
      </c>
      <c r="E97" s="292" t="s">
        <v>418</v>
      </c>
    </row>
    <row r="98" spans="1:5" ht="12.75">
      <c r="A98" s="273" t="s">
        <v>419</v>
      </c>
      <c r="B98" s="274">
        <v>0</v>
      </c>
      <c r="C98" s="274">
        <v>0</v>
      </c>
      <c r="D98" s="274">
        <v>0</v>
      </c>
      <c r="E98" s="275">
        <v>0</v>
      </c>
    </row>
    <row r="99" spans="1:5" ht="12.75">
      <c r="A99" s="273" t="s">
        <v>420</v>
      </c>
      <c r="B99" s="274">
        <v>0</v>
      </c>
      <c r="C99" s="274">
        <v>0</v>
      </c>
      <c r="D99" s="274">
        <v>0</v>
      </c>
      <c r="E99" s="275">
        <v>0</v>
      </c>
    </row>
    <row r="100" spans="1:5" ht="12.75">
      <c r="A100" s="273" t="s">
        <v>421</v>
      </c>
      <c r="B100" s="274">
        <v>0</v>
      </c>
      <c r="C100" s="274">
        <v>0</v>
      </c>
      <c r="D100" s="274">
        <v>0</v>
      </c>
      <c r="E100" s="275">
        <v>0</v>
      </c>
    </row>
    <row r="101" spans="1:5" ht="13.5" thickBot="1">
      <c r="A101" s="300" t="s">
        <v>422</v>
      </c>
      <c r="B101" s="282">
        <f>SUM(B98:B100)</f>
        <v>0</v>
      </c>
      <c r="C101" s="282">
        <f>SUM(C98:C100)</f>
        <v>0</v>
      </c>
      <c r="D101" s="282">
        <f>SUM(D98:D100)</f>
        <v>0</v>
      </c>
      <c r="E101" s="283">
        <f>SUM(E98:E100)</f>
        <v>0</v>
      </c>
    </row>
    <row r="102" spans="1:5" ht="13.5" thickBot="1">
      <c r="A102" s="301" t="s">
        <v>423</v>
      </c>
      <c r="B102" s="302"/>
      <c r="C102" s="303"/>
      <c r="D102" s="304"/>
      <c r="E102" s="305"/>
    </row>
    <row r="103" spans="1:5" ht="12.75">
      <c r="A103" s="295" t="s">
        <v>424</v>
      </c>
      <c r="B103" s="289"/>
      <c r="C103" s="259" t="s">
        <v>431</v>
      </c>
      <c r="D103" s="289"/>
      <c r="E103" s="289"/>
    </row>
  </sheetData>
  <sheetProtection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1:C13"/>
  <sheetViews>
    <sheetView zoomScalePageLayoutView="0" workbookViewId="0" topLeftCell="A1">
      <selection activeCell="C13" sqref="C13"/>
    </sheetView>
  </sheetViews>
  <sheetFormatPr defaultColWidth="9.140625" defaultRowHeight="12.75"/>
  <sheetData>
    <row r="11" ht="12.75">
      <c r="C11" s="44"/>
    </row>
    <row r="12" ht="12.75">
      <c r="C12" s="24"/>
    </row>
    <row r="13" ht="12.75">
      <c r="C13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Admin</cp:lastModifiedBy>
  <cp:lastPrinted>2022-07-15T11:02:38Z</cp:lastPrinted>
  <dcterms:created xsi:type="dcterms:W3CDTF">2003-02-07T14:36:34Z</dcterms:created>
  <dcterms:modified xsi:type="dcterms:W3CDTF">2022-07-18T11:32:34Z</dcterms:modified>
  <cp:category/>
  <cp:version/>
  <cp:contentType/>
  <cp:contentStatus/>
</cp:coreProperties>
</file>