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060" tabRatio="710" activeTab="0"/>
  </bookViews>
  <sheets>
    <sheet name="ОФС" sheetId="1" r:id="rId1"/>
    <sheet name="ОВД" sheetId="2" r:id="rId2"/>
    <sheet name="ОПП" sheetId="3" r:id="rId3"/>
    <sheet name="СОБСТВЕН КАПИТАЛ" sheetId="4" r:id="rId4"/>
    <sheet name="ДЪЛГОТРАЙНИ АКТИВИ" sheetId="5" r:id="rId5"/>
    <sheet name="ВЗЕМАНИЯ,ЗАДЪЛЖЕНИЯ,ПРОВИЗИИ" sheetId="6" r:id="rId6"/>
  </sheets>
  <definedNames>
    <definedName name="_xlnm.Print_Area" localSheetId="0">'ОФС'!$A$1:$F$46</definedName>
  </definedNames>
  <calcPr fullCalcOnLoad="1"/>
</workbook>
</file>

<file path=xl/comments4.xml><?xml version="1.0" encoding="utf-8"?>
<comments xmlns="http://schemas.openxmlformats.org/spreadsheetml/2006/main">
  <authors>
    <author>Tereza</author>
  </authors>
  <commentList>
    <comment ref="F15" authorId="0">
      <text>
        <r>
          <rPr>
            <b/>
            <sz val="8"/>
            <rFont val="Tahoma"/>
            <family val="2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<sst xmlns="http://schemas.openxmlformats.org/spreadsheetml/2006/main" count="336" uniqueCount="283">
  <si>
    <t xml:space="preserve"> Обща сума: (1+2+3)</t>
  </si>
  <si>
    <t>I. Дълготрайни материални активи</t>
  </si>
  <si>
    <t>IV. Търговска репутация</t>
  </si>
  <si>
    <t>Други</t>
  </si>
  <si>
    <t>Общи</t>
  </si>
  <si>
    <t>Печалба</t>
  </si>
  <si>
    <t>Показатели</t>
  </si>
  <si>
    <t>Салдо в началото на отчетния период</t>
  </si>
  <si>
    <t xml:space="preserve"> - увеличение</t>
  </si>
  <si>
    <t xml:space="preserve"> - намаление</t>
  </si>
  <si>
    <t>4. Покриване на загуба</t>
  </si>
  <si>
    <t xml:space="preserve"> - увеличения</t>
  </si>
  <si>
    <t xml:space="preserve"> - намаления</t>
  </si>
  <si>
    <t>Салдо към края на отчетния период</t>
  </si>
  <si>
    <t>2. Финансов резултат за текущия период</t>
  </si>
  <si>
    <t>8. Други изменения в собствения капитал</t>
  </si>
  <si>
    <t>ЦЕЛЕВИ   РЕЗЕРВИ</t>
  </si>
  <si>
    <t>Наименование на паричните потоци</t>
  </si>
  <si>
    <t>Нетен поток</t>
  </si>
  <si>
    <t>Б. Парични потоци от инвестиционна дейност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</si>
  <si>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</si>
  <si>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</si>
  <si>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</si>
  <si>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Основен капитал</t>
  </si>
  <si>
    <t>Общо собствен капитал</t>
  </si>
  <si>
    <t>7. Промени в счетоводната политика, грешки и други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</si>
  <si>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</si>
  <si>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</si>
  <si>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</si>
  <si>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>Ф И Н А Н С О В           Р Е З У Л Т А Т</t>
  </si>
  <si>
    <t>II. Дълготрайни нематериални активи</t>
  </si>
  <si>
    <t>(хил.лв.)</t>
  </si>
  <si>
    <t xml:space="preserve"> Общо по група IV:</t>
  </si>
  <si>
    <t>Резерв от последващи оценки на активи и пасиви</t>
  </si>
  <si>
    <t>1. Изменения за сметка на собствениците, в т. ч.</t>
  </si>
  <si>
    <t>6. Последващи оценки на финансови активи и инструменти, в т. ч.</t>
  </si>
  <si>
    <t xml:space="preserve">  - дъщерни предприятия</t>
  </si>
  <si>
    <t xml:space="preserve">  - смесени предприятия </t>
  </si>
  <si>
    <t>Всичко парични потоци от инвестиционна дейност (Б)</t>
  </si>
  <si>
    <t>Всичко парични потоци от финансова  дейност (В)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</si>
  <si>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</si>
  <si>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</si>
  <si>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 xml:space="preserve"> </t>
  </si>
  <si>
    <t xml:space="preserve">  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</si>
  <si>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</si>
  <si>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</si>
  <si>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</si>
  <si>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</si>
  <si>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</si>
  <si>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</si>
  <si>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</si>
  <si>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4. Други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</si>
  <si>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</si>
  <si>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</si>
  <si>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</si>
  <si>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</si>
  <si>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</si>
  <si>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</si>
  <si>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</si>
  <si>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7. Данъчни задължения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</si>
  <si>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</si>
  <si>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</si>
  <si>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</si>
  <si>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</si>
  <si>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</si>
  <si>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</si>
  <si>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</si>
  <si>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</si>
  <si>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</si>
  <si>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</si>
  <si>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увеличение</t>
  </si>
  <si>
    <t>АКТИВИ</t>
  </si>
  <si>
    <t xml:space="preserve"> Обща сума  I :</t>
  </si>
  <si>
    <t xml:space="preserve"> Общо по сума  II:</t>
  </si>
  <si>
    <t xml:space="preserve"> Обща сума III:</t>
  </si>
  <si>
    <t>Общ сбор (I+II+III+IV):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</si>
  <si>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</si>
  <si>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</si>
  <si>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в началото на периода</t>
  </si>
  <si>
    <t>в края на периода    (8 + 9 - 10)</t>
  </si>
  <si>
    <t>Преоценена амортизация в края на периода (11+12-13)</t>
  </si>
  <si>
    <t>Балансова стойност в края на периода         (7-14)</t>
  </si>
  <si>
    <t xml:space="preserve"> 1. Дялове и участия в т.ч.:</t>
  </si>
  <si>
    <t xml:space="preserve">III. Дългосрочни финансови активи </t>
  </si>
  <si>
    <t xml:space="preserve"> 1. Положителна търговска репутация</t>
  </si>
  <si>
    <t xml:space="preserve"> 2. Отрицателна търговска репутация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</si>
  <si>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</si>
  <si>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</si>
  <si>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</si>
  <si>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</si>
  <si>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</si>
  <si>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</si>
  <si>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I. Невнесен капитал </t>
  </si>
  <si>
    <t xml:space="preserve"> II. Дългосрочни вземания  </t>
  </si>
  <si>
    <t xml:space="preserve">  Всичко за II:</t>
  </si>
  <si>
    <t xml:space="preserve">  Всичко за III:</t>
  </si>
  <si>
    <t xml:space="preserve">  Общо вземания (I+II+III)</t>
  </si>
  <si>
    <t xml:space="preserve">Сума на задължението 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</si>
  <si>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</si>
  <si>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</si>
  <si>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</si>
  <si>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 - доставки на активи и услуги  </t>
  </si>
  <si>
    <t xml:space="preserve">  - към банки</t>
  </si>
  <si>
    <t>Всичко за група I:</t>
  </si>
  <si>
    <t>II. Краткосрочни задължения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</si>
  <si>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</si>
  <si>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</si>
  <si>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</si>
  <si>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</si>
  <si>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</si>
  <si>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</si>
  <si>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</si>
  <si>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</si>
  <si>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</si>
  <si>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</si>
  <si>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</si>
  <si>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</si>
  <si>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</si>
  <si>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 - финансов лизинг</t>
  </si>
  <si>
    <t xml:space="preserve">  - аванси</t>
  </si>
  <si>
    <t xml:space="preserve">  - други          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</si>
  <si>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</si>
  <si>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</si>
  <si>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</si>
  <si>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</si>
  <si>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</si>
  <si>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</si>
  <si>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</si>
  <si>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</si>
  <si>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</si>
  <si>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</si>
  <si>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други данъци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</si>
  <si>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</si>
  <si>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</si>
  <si>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</si>
  <si>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- заеми</t>
  </si>
  <si>
    <t xml:space="preserve"> 2. Задължения към финансови предприятия</t>
  </si>
  <si>
    <t xml:space="preserve">  - просрочени над 3 години</t>
  </si>
  <si>
    <t xml:space="preserve">  - просрочени до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</si>
  <si>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</si>
  <si>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</si>
  <si>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</si>
  <si>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7. Други дългосрочни задължения в т.ч.:</t>
  </si>
  <si>
    <t xml:space="preserve">  - доставени активи и услуги</t>
  </si>
  <si>
    <t xml:space="preserve">  - дивиденти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</si>
  <si>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</si>
  <si>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</si>
  <si>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</si>
  <si>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</si>
  <si>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</si>
  <si>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</si>
  <si>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</si>
  <si>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</si>
  <si>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</si>
  <si>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</si>
  <si>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- възстановими данъчни временни разлики</t>
  </si>
  <si>
    <t>Степен на изискуемост</t>
  </si>
  <si>
    <t xml:space="preserve"> 1. Задължения към свързани предприятия в т.ч. от</t>
  </si>
  <si>
    <t xml:space="preserve"> 2. Задължения към финансови предприятия в т.ч. от</t>
  </si>
  <si>
    <t xml:space="preserve"> 8. Други краткосрочни вземания в т.ч. от:</t>
  </si>
  <si>
    <t xml:space="preserve"> 7. Данъци за възстановяване в т.ч. от:</t>
  </si>
  <si>
    <t xml:space="preserve"> 1. Вземания от свързани предприятия в т.ч. от:</t>
  </si>
  <si>
    <t xml:space="preserve"> 3. Други дългосрочни вземания в т.ч. от:</t>
  </si>
  <si>
    <t xml:space="preserve"> 6. Отсрочени данъци</t>
  </si>
  <si>
    <t>5. Последващи оценки на дълготрайни материални активи, в т. ч: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</si>
  <si>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</si>
  <si>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</si>
  <si>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</si>
  <si>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на "Българска роза" АД - Карлово</t>
  </si>
  <si>
    <t>2a</t>
  </si>
  <si>
    <t>в края на периода    (1 + 2 - 3)</t>
  </si>
  <si>
    <t>x</t>
  </si>
  <si>
    <t>на   "БЪЛГАРСКА РОЗА" АД - КАРЛОВО</t>
  </si>
  <si>
    <t>Активи</t>
  </si>
  <si>
    <t>Нетекущи активи</t>
  </si>
  <si>
    <t>Имоти,машини,съоръжения и оборудване</t>
  </si>
  <si>
    <t>Инвестиции в асоциирени предприятия</t>
  </si>
  <si>
    <t>Други финансови активи</t>
  </si>
  <si>
    <t>Положителна репутация</t>
  </si>
  <si>
    <t>Активи по отсрочени данъци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</si>
  <si>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</si>
  <si>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</si>
  <si>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</si>
  <si>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</si>
  <si>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Данъчни вземания</t>
  </si>
  <si>
    <t>Разходи за бъдещи периоди</t>
  </si>
  <si>
    <t>Парични средства и парични еквиваленти</t>
  </si>
  <si>
    <t>общо текущи активи</t>
  </si>
  <si>
    <t>Общо активи</t>
  </si>
  <si>
    <t>Пасиви</t>
  </si>
  <si>
    <t>Собствен капитал и пасиви</t>
  </si>
  <si>
    <t>Капитал и резерви</t>
  </si>
  <si>
    <t>Емитиран капитал</t>
  </si>
  <si>
    <t>Резерви</t>
  </si>
  <si>
    <t>Натрупана печалба/загуба/</t>
  </si>
  <si>
    <t>Текуща печалба/загуба/</t>
  </si>
  <si>
    <t>общо собствен капитал</t>
  </si>
  <si>
    <t>Нетекущи пасиви</t>
  </si>
  <si>
    <t>Лихвоносни заеми</t>
  </si>
  <si>
    <t>Отсрочени данъци</t>
  </si>
  <si>
    <t>Общо нетекущи пасиви</t>
  </si>
  <si>
    <t>Текущи пасиви</t>
  </si>
  <si>
    <t>Търговски и други плащания</t>
  </si>
  <si>
    <t>Краткосрочни заеми</t>
  </si>
  <si>
    <t>Провизии за гаранции</t>
  </si>
  <si>
    <t>Приходи за бъдещи периоди и финансирания</t>
  </si>
  <si>
    <t>Общо текущи пасиви</t>
  </si>
  <si>
    <t>Общо собствен капитал и пасиви</t>
  </si>
  <si>
    <t>Ръководител:</t>
  </si>
  <si>
    <t>Приходи от основна дейност</t>
  </si>
  <si>
    <t>Нетни приходи от продажба</t>
  </si>
  <si>
    <t>Други приходи от дейността</t>
  </si>
  <si>
    <t>Общо приходи от основна дейност</t>
  </si>
  <si>
    <t>Разходи за дейността</t>
  </si>
  <si>
    <t>Промени в наличностите на готова продукция и</t>
  </si>
  <si>
    <t>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</si>
  <si>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</si>
  <si>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</si>
  <si>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</si>
  <si>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</si>
  <si>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</si>
  <si>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Други суми с корективен характер</t>
  </si>
  <si>
    <t>Общо разходи за дейността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</si>
  <si>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</si>
  <si>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</si>
  <si>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</si>
  <si>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фининсирания</t>
  </si>
  <si>
    <t>ПЕЧАЛБА ПРЕДИ ОБЛАГАНЕ</t>
  </si>
  <si>
    <t>Текущ данък върху печалбата</t>
  </si>
  <si>
    <t xml:space="preserve">Отсрочен данък </t>
  </si>
  <si>
    <t>Общо разходи за данък</t>
  </si>
  <si>
    <t>ПЕЧАЛБА СЛЕД ОБЛАГАНЕ</t>
  </si>
  <si>
    <t>Малцинствено участие</t>
  </si>
  <si>
    <t>Нетна печалба от дейността</t>
  </si>
  <si>
    <t>Извънредни статии</t>
  </si>
  <si>
    <t>НЕТНА ПЕЧАЛБА ЗА ПЕРИОДА</t>
  </si>
  <si>
    <t>дата:                                          Съставител:</t>
  </si>
  <si>
    <t>на "БЪЛГАРСКА РОЗА" АД - КАРЛОВО</t>
  </si>
  <si>
    <t>Балансова стойност на продадени активи без продукция</t>
  </si>
  <si>
    <t>Нематериални нетекущи активи</t>
  </si>
  <si>
    <t>бележки</t>
  </si>
  <si>
    <t xml:space="preserve">                            /Ст. Неделчева/</t>
  </si>
  <si>
    <t xml:space="preserve">                                                         /Ст. Неделчева/</t>
  </si>
  <si>
    <t>/Ст. Неделчева/</t>
  </si>
  <si>
    <t>Загуба</t>
  </si>
  <si>
    <t xml:space="preserve">                                                               /Ст. Неделчева/</t>
  </si>
  <si>
    <t xml:space="preserve">                                            /Ст. Неделчева/</t>
  </si>
  <si>
    <t xml:space="preserve">                                               Съставител: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</si>
  <si>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</si>
  <si>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 xml:space="preserve">                                          Съставил:.............                  Ръководител:..............              </t>
  </si>
  <si>
    <t xml:space="preserve">    ОТЧЕТ ЗА ФИНАНСОВОТО СЪСТОЯНИЕ</t>
  </si>
  <si>
    <t xml:space="preserve">       ОТЧЕТ ЗА ВСЕОБХВАТНИЯ ДОХОД  </t>
  </si>
  <si>
    <t>на "Българска роза" АД - град Карлово</t>
  </si>
  <si>
    <t>текущ период</t>
  </si>
  <si>
    <t>предходен период</t>
  </si>
  <si>
    <t>А. Парични потоци от оперативна дейност</t>
  </si>
  <si>
    <t>Постъпления от продажба на продукция, стоки и услуги</t>
  </si>
  <si>
    <t>Плащания на доставчици на материали, стоки и услуги</t>
  </si>
  <si>
    <t>Плащания за персонала</t>
  </si>
  <si>
    <t>Постъпления/плащания по корпоративен данък</t>
  </si>
  <si>
    <t xml:space="preserve"> Други постъпления/плащания</t>
  </si>
  <si>
    <t>Всичко парични потоци от оперативна дейност (А)</t>
  </si>
  <si>
    <t xml:space="preserve">Плащания за придобиване на нетекущи активи </t>
  </si>
  <si>
    <t>Постъпления от продажба на нетекущи активи</t>
  </si>
  <si>
    <t>Други постъпления/плащания</t>
  </si>
  <si>
    <t>Постъпления от получени заеми</t>
  </si>
  <si>
    <t>Плащания за получени заеми</t>
  </si>
  <si>
    <t>Плащания за финансов лизинг</t>
  </si>
  <si>
    <t>Г. Нетно увеличение/намаления на парич. средствава</t>
  </si>
  <si>
    <t xml:space="preserve">                                       Съставител:.........................        Ръководител:...........................                       </t>
  </si>
  <si>
    <t xml:space="preserve">                                            Съставител:......................                                      Ръководител:..................                   </t>
  </si>
  <si>
    <t>Други постъпления плащания</t>
  </si>
  <si>
    <t>/М. Михайлов/</t>
  </si>
  <si>
    <t>/И.Шойлекова/</t>
  </si>
  <si>
    <t>11.1</t>
  </si>
  <si>
    <t>11.2</t>
  </si>
  <si>
    <t>11.3</t>
  </si>
  <si>
    <t>11.4</t>
  </si>
  <si>
    <t>към 31.03.2013 г.</t>
  </si>
  <si>
    <t xml:space="preserve"> ОТЧЕТ ЗА СОБСТВЕНИЯ КАПИТАЛ  към 31.03.2013 г.</t>
  </si>
  <si>
    <t>ОТЧЕТ ЗА ПАРИЧНИТЕ ПОТОЦИ ПО ПРЕКИЯ МЕТОД към 31.03.2013 г.</t>
  </si>
  <si>
    <t>СПРАВКА ЗА ДЪЛГОТРАЙНИТЕ (ДЪЛГОСРОЧНИТЕ) АКТИВИ към 31.03.2013г.</t>
  </si>
  <si>
    <t>СПРАВКА ЗА ВЗЕМАНИЯТА, ЗАДЪЛЖЕНИЯТА И ПРОВИЗИИТЕ към 31.03.2013г.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</si>
</sst>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2]dd\ mmmm\ yyyy"/>
    <numFmt numFmtId="189" formatCode="_(* #,##0_);_(* \(#,##0\);_(* &quot;-&quot;??_);_(@_)"/>
    <numFmt numFmtId="190" formatCode="[$-402]dd\ mmmm\ yyyy\ &quot;г.&quot;"/>
    <numFmt numFmtId="191" formatCode="hh:mm:ss\ &quot;ч.&quot;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 Cyr"/>
      <family val="2"/>
    </font>
    <font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Tahoma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0"/>
      <name val="Timok"/>
      <family val="0"/>
    </font>
    <font>
      <b/>
      <sz val="11"/>
      <color indexed="10"/>
      <name val="Arial Cyr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.5"/>
      <color indexed="12"/>
      <name val="Arial"/>
      <family val="0"/>
    </font>
    <font>
      <u val="single"/>
      <sz val="11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7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3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4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26" xfId="0" applyNumberFormat="1" applyFont="1" applyFill="1" applyBorder="1" applyAlignment="1" applyProtection="1">
      <alignment horizontal="right"/>
      <protection locked="0"/>
    </xf>
    <xf numFmtId="0" fontId="3" fillId="0" borderId="27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22" xfId="0" applyNumberFormat="1" applyFont="1" applyFill="1" applyBorder="1" applyAlignment="1" applyProtection="1">
      <alignment horizontal="right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10" fillId="0" borderId="35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9" xfId="0" applyBorder="1" applyAlignment="1">
      <alignment/>
    </xf>
    <xf numFmtId="0" fontId="12" fillId="0" borderId="4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1" xfId="0" applyFont="1" applyBorder="1" applyAlignment="1">
      <alignment/>
    </xf>
    <xf numFmtId="0" fontId="16" fillId="0" borderId="33" xfId="0" applyFont="1" applyBorder="1" applyAlignment="1">
      <alignment/>
    </xf>
    <xf numFmtId="0" fontId="14" fillId="0" borderId="35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9" xfId="0" applyFont="1" applyBorder="1" applyAlignment="1">
      <alignment/>
    </xf>
    <xf numFmtId="189" fontId="14" fillId="0" borderId="33" xfId="0" applyNumberFormat="1" applyFont="1" applyBorder="1" applyAlignment="1">
      <alignment/>
    </xf>
    <xf numFmtId="189" fontId="16" fillId="0" borderId="35" xfId="0" applyNumberFormat="1" applyFont="1" applyBorder="1" applyAlignment="1">
      <alignment horizontal="right"/>
    </xf>
    <xf numFmtId="0" fontId="16" fillId="0" borderId="31" xfId="0" applyFont="1" applyBorder="1" applyAlignment="1">
      <alignment/>
    </xf>
    <xf numFmtId="189" fontId="15" fillId="0" borderId="13" xfId="0" applyNumberFormat="1" applyFont="1" applyBorder="1" applyAlignment="1">
      <alignment/>
    </xf>
    <xf numFmtId="189" fontId="14" fillId="0" borderId="43" xfId="0" applyNumberFormat="1" applyFont="1" applyBorder="1" applyAlignment="1">
      <alignment/>
    </xf>
    <xf numFmtId="0" fontId="16" fillId="0" borderId="42" xfId="0" applyFont="1" applyBorder="1" applyAlignment="1">
      <alignment/>
    </xf>
    <xf numFmtId="189" fontId="16" fillId="0" borderId="13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3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39" xfId="0" applyFont="1" applyBorder="1" applyAlignment="1">
      <alignment/>
    </xf>
    <xf numFmtId="189" fontId="18" fillId="0" borderId="33" xfId="0" applyNumberFormat="1" applyFont="1" applyBorder="1" applyAlignment="1">
      <alignment/>
    </xf>
    <xf numFmtId="0" fontId="18" fillId="0" borderId="33" xfId="0" applyFont="1" applyBorder="1" applyAlignment="1">
      <alignment/>
    </xf>
    <xf numFmtId="189" fontId="18" fillId="0" borderId="35" xfId="0" applyNumberFormat="1" applyFont="1" applyBorder="1" applyAlignment="1">
      <alignment/>
    </xf>
    <xf numFmtId="189" fontId="18" fillId="0" borderId="33" xfId="0" applyNumberFormat="1" applyFont="1" applyBorder="1" applyAlignment="1">
      <alignment horizontal="right"/>
    </xf>
    <xf numFmtId="0" fontId="19" fillId="0" borderId="42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189" fontId="16" fillId="0" borderId="0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0" fillId="0" borderId="35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42" xfId="0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0" fontId="0" fillId="33" borderId="49" xfId="0" applyFont="1" applyFill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14" fillId="0" borderId="52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2" fillId="0" borderId="29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/>
    </xf>
    <xf numFmtId="0" fontId="19" fillId="0" borderId="3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3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0" fillId="0" borderId="31" xfId="0" applyFont="1" applyBorder="1" applyAlignment="1">
      <alignment/>
    </xf>
    <xf numFmtId="0" fontId="2" fillId="0" borderId="56" xfId="0" applyFont="1" applyBorder="1" applyAlignment="1">
      <alignment/>
    </xf>
    <xf numFmtId="0" fontId="1" fillId="0" borderId="56" xfId="0" applyFont="1" applyBorder="1" applyAlignment="1">
      <alignment/>
    </xf>
    <xf numFmtId="0" fontId="10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0" fontId="10" fillId="0" borderId="50" xfId="0" applyFont="1" applyBorder="1" applyAlignment="1">
      <alignment/>
    </xf>
    <xf numFmtId="14" fontId="17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58" xfId="0" applyNumberFormat="1" applyFont="1" applyFill="1" applyBorder="1" applyAlignment="1" applyProtection="1">
      <alignment horizontal="right"/>
      <protection locked="0"/>
    </xf>
    <xf numFmtId="0" fontId="0" fillId="0" borderId="42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0" xfId="57" applyFont="1" applyBorder="1" applyAlignment="1" applyProtection="1">
      <alignment vertical="top"/>
      <protection locked="0"/>
    </xf>
    <xf numFmtId="0" fontId="3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9" xfId="0" applyBorder="1" applyAlignment="1">
      <alignment/>
    </xf>
    <xf numFmtId="0" fontId="10" fillId="0" borderId="6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9" fillId="0" borderId="50" xfId="0" applyFont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26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5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right"/>
      <protection locked="0"/>
    </xf>
    <xf numFmtId="0" fontId="3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0" fillId="0" borderId="63" xfId="0" applyBorder="1" applyAlignment="1">
      <alignment/>
    </xf>
    <xf numFmtId="0" fontId="2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64" xfId="0" applyFont="1" applyBorder="1" applyAlignment="1">
      <alignment/>
    </xf>
    <xf numFmtId="14" fontId="17" fillId="0" borderId="65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39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58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/>
      <protection locked="0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44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6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рих-разх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"/>
  <sheetViews>
    <sheetView tabSelected="1" zoomScale="115" zoomScaleNormal="115" zoomScalePageLayoutView="0" workbookViewId="0" topLeftCell="A1">
      <selection activeCell="B2" sqref="B2:F2"/>
    </sheetView>
  </sheetViews>
  <sheetFormatPr defaultColWidth="9.140625" defaultRowHeight="10.5" customHeight="1"/>
  <cols>
    <col min="1" max="1" width="5.8515625" style="1" customWidth="1"/>
    <col min="2" max="2" width="11.28125" style="1" customWidth="1"/>
    <col min="3" max="3" width="34.7109375" style="1" customWidth="1"/>
    <col min="4" max="4" width="8.57421875" style="1" customWidth="1"/>
    <col min="5" max="5" width="10.28125" style="1" customWidth="1"/>
    <col min="6" max="6" width="10.7109375" style="1" customWidth="1"/>
    <col min="7" max="16384" width="9.140625" style="1" customWidth="1"/>
  </cols>
  <sheetData>
    <row r="1" spans="2:24" ht="18.75" customHeight="1">
      <c r="B1"/>
      <c r="C1" s="210" t="s">
        <v>250</v>
      </c>
      <c r="D1" s="210"/>
      <c r="E1" s="210"/>
      <c r="F1" s="210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2:24" ht="15.75" customHeight="1">
      <c r="B2" s="249" t="s">
        <v>172</v>
      </c>
      <c r="C2" s="249"/>
      <c r="D2" s="249"/>
      <c r="E2" s="249"/>
      <c r="F2" s="249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2:24" ht="12.75" customHeight="1">
      <c r="B3" s="250" t="s">
        <v>278</v>
      </c>
      <c r="C3" s="250"/>
      <c r="D3" s="250"/>
      <c r="E3" s="250"/>
      <c r="F3" s="250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2:24" ht="10.5" customHeight="1" thickBot="1">
      <c r="B4"/>
      <c r="C4"/>
      <c r="D4"/>
      <c r="E4" s="129" t="s">
        <v>31</v>
      </c>
      <c r="F4" s="129" t="s">
        <v>31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2:24" ht="17.25" customHeight="1" thickBot="1">
      <c r="B5" s="66" t="s">
        <v>173</v>
      </c>
      <c r="C5" s="67"/>
      <c r="D5" s="169" t="s">
        <v>240</v>
      </c>
      <c r="E5" s="204">
        <v>41364</v>
      </c>
      <c r="F5" s="242">
        <v>40999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2:24" ht="12.75" customHeight="1">
      <c r="B6" s="68" t="s">
        <v>174</v>
      </c>
      <c r="C6" s="69"/>
      <c r="D6" s="170"/>
      <c r="E6" s="238"/>
      <c r="F6" s="21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2:24" ht="12" customHeight="1">
      <c r="B7" s="70"/>
      <c r="C7" s="96" t="s">
        <v>175</v>
      </c>
      <c r="D7" s="183">
        <v>3</v>
      </c>
      <c r="E7" s="239">
        <v>2122</v>
      </c>
      <c r="F7" s="197">
        <v>2219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2:24" ht="12.75" customHeight="1">
      <c r="B8" s="70"/>
      <c r="C8" s="96" t="s">
        <v>239</v>
      </c>
      <c r="D8" s="184"/>
      <c r="E8" s="97">
        <v>35</v>
      </c>
      <c r="F8" s="197">
        <v>12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2:24" ht="10.5" customHeight="1">
      <c r="B9" s="70"/>
      <c r="C9" s="96" t="s">
        <v>176</v>
      </c>
      <c r="D9" s="184"/>
      <c r="E9" s="97">
        <v>0</v>
      </c>
      <c r="F9" s="197">
        <v>0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2:24" ht="10.5" customHeight="1">
      <c r="B10" s="70"/>
      <c r="C10" s="96" t="s">
        <v>177</v>
      </c>
      <c r="D10" s="184"/>
      <c r="E10" s="97">
        <v>98</v>
      </c>
      <c r="F10" s="197">
        <v>98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0.5" customHeight="1">
      <c r="B11" s="70"/>
      <c r="C11" s="96" t="s">
        <v>178</v>
      </c>
      <c r="D11" s="184"/>
      <c r="E11" s="97">
        <v>0</v>
      </c>
      <c r="F11" s="197">
        <v>0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2:24" ht="10.5" customHeight="1">
      <c r="B12" s="70"/>
      <c r="C12" s="96" t="s">
        <v>185</v>
      </c>
      <c r="D12" s="184"/>
      <c r="E12" s="97">
        <v>0</v>
      </c>
      <c r="F12" s="197">
        <v>0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2:24" ht="10.5" customHeight="1">
      <c r="B13" s="70"/>
      <c r="C13" s="96" t="s">
        <v>179</v>
      </c>
      <c r="D13" s="184"/>
      <c r="E13" s="97">
        <v>0</v>
      </c>
      <c r="F13" s="197">
        <v>0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2:24" ht="15" customHeight="1">
      <c r="B14" s="70"/>
      <c r="C14" s="99" t="s">
        <v>180</v>
      </c>
      <c r="D14" s="185"/>
      <c r="E14" s="192">
        <f>SUM(E7:E13)</f>
        <v>2255</v>
      </c>
      <c r="F14" s="198">
        <f>SUM(F7:F13)</f>
        <v>2329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2:24" ht="12.75" customHeight="1">
      <c r="B15" s="71" t="s">
        <v>181</v>
      </c>
      <c r="C15" s="72"/>
      <c r="D15" s="186"/>
      <c r="E15" s="240"/>
      <c r="F15" s="199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2:24" ht="11.25" customHeight="1">
      <c r="B16" s="70"/>
      <c r="C16" s="96" t="s">
        <v>182</v>
      </c>
      <c r="D16" s="183">
        <v>4</v>
      </c>
      <c r="E16" s="239">
        <v>2408</v>
      </c>
      <c r="F16" s="197">
        <v>1745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2:24" ht="10.5" customHeight="1">
      <c r="B17" s="70"/>
      <c r="C17" s="96" t="s">
        <v>183</v>
      </c>
      <c r="D17" s="184"/>
      <c r="E17" s="97">
        <v>1454</v>
      </c>
      <c r="F17" s="197">
        <v>1177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2:24" ht="10.5" customHeight="1">
      <c r="B18" s="70"/>
      <c r="C18" s="96" t="s">
        <v>184</v>
      </c>
      <c r="D18" s="184"/>
      <c r="E18" s="97">
        <v>0</v>
      </c>
      <c r="F18" s="197"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2:24" ht="10.5" customHeight="1">
      <c r="B19" s="70"/>
      <c r="C19" s="96" t="s">
        <v>185</v>
      </c>
      <c r="D19" s="184"/>
      <c r="E19" s="97">
        <v>87</v>
      </c>
      <c r="F19" s="197">
        <v>67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2:24" ht="10.5" customHeight="1">
      <c r="B20" s="70"/>
      <c r="C20" s="96" t="s">
        <v>186</v>
      </c>
      <c r="D20" s="184"/>
      <c r="E20" s="97">
        <v>516</v>
      </c>
      <c r="F20" s="197">
        <v>290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2:24" ht="15" customHeight="1">
      <c r="B21" s="70"/>
      <c r="C21" s="99" t="s">
        <v>187</v>
      </c>
      <c r="D21" s="185"/>
      <c r="E21" s="192">
        <f>SUM(E16:E20)</f>
        <v>4465</v>
      </c>
      <c r="F21" s="198">
        <f>SUM(F16:F20)</f>
        <v>3279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2:24" ht="16.5" customHeight="1" thickBot="1">
      <c r="B22" s="73" t="s">
        <v>188</v>
      </c>
      <c r="C22" s="74"/>
      <c r="D22" s="187"/>
      <c r="E22" s="241">
        <f>SUM(E14+E21)</f>
        <v>6720</v>
      </c>
      <c r="F22" s="215">
        <f>SUM(F14+F21)</f>
        <v>5608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2:24" ht="15.75" customHeight="1" thickBot="1">
      <c r="B23" s="66" t="s">
        <v>189</v>
      </c>
      <c r="C23" s="101"/>
      <c r="D23" s="188"/>
      <c r="E23" s="193"/>
      <c r="F23" s="24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4.25" customHeight="1">
      <c r="B24" s="100" t="s">
        <v>190</v>
      </c>
      <c r="C24" s="75"/>
      <c r="D24" s="189"/>
      <c r="E24" s="76"/>
      <c r="F24" s="170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2" customHeight="1">
      <c r="B25" s="70"/>
      <c r="C25" s="98" t="s">
        <v>191</v>
      </c>
      <c r="D25" s="184"/>
      <c r="E25" s="194">
        <f>SUM(E26:E27)</f>
        <v>4600</v>
      </c>
      <c r="F25" s="200">
        <f>SUM(F26:F27)</f>
        <v>4600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2:24" ht="10.5" customHeight="1">
      <c r="B26" s="70"/>
      <c r="C26" s="96" t="s">
        <v>192</v>
      </c>
      <c r="D26" s="184"/>
      <c r="E26" s="97">
        <v>268</v>
      </c>
      <c r="F26" s="197">
        <v>268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2:24" ht="10.5" customHeight="1">
      <c r="B27" s="70"/>
      <c r="C27" s="96" t="s">
        <v>193</v>
      </c>
      <c r="D27" s="184"/>
      <c r="E27" s="97">
        <v>4332</v>
      </c>
      <c r="F27" s="197">
        <v>4332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2:24" ht="10.5" customHeight="1">
      <c r="B28" s="70"/>
      <c r="C28" s="96" t="s">
        <v>194</v>
      </c>
      <c r="D28" s="184"/>
      <c r="E28" s="97">
        <v>1041</v>
      </c>
      <c r="F28" s="197">
        <v>266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2:24" ht="10.5" customHeight="1">
      <c r="B29" s="70"/>
      <c r="C29" s="96" t="s">
        <v>195</v>
      </c>
      <c r="D29" s="184"/>
      <c r="E29" s="97">
        <v>45</v>
      </c>
      <c r="F29" s="197">
        <v>76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2:24" ht="14.25" customHeight="1">
      <c r="B30" s="70"/>
      <c r="C30" s="99" t="s">
        <v>196</v>
      </c>
      <c r="D30" s="185"/>
      <c r="E30" s="192">
        <f>SUM(E25+E28+E29)</f>
        <v>5686</v>
      </c>
      <c r="F30" s="198">
        <f>SUM(F25+F28+F29)</f>
        <v>4942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2:24" ht="13.5" customHeight="1">
      <c r="B31" s="71" t="s">
        <v>197</v>
      </c>
      <c r="C31" s="77"/>
      <c r="D31" s="190"/>
      <c r="E31" s="70"/>
      <c r="F31" s="201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2:24" ht="10.5" customHeight="1">
      <c r="B32" s="70"/>
      <c r="C32" s="96" t="s">
        <v>198</v>
      </c>
      <c r="D32" s="184"/>
      <c r="E32" s="97">
        <v>0</v>
      </c>
      <c r="F32" s="197">
        <v>0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2:24" ht="10.5" customHeight="1">
      <c r="B33" s="70"/>
      <c r="C33" s="96" t="s">
        <v>199</v>
      </c>
      <c r="D33" s="184"/>
      <c r="E33" s="97">
        <v>0</v>
      </c>
      <c r="F33" s="197">
        <v>0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2:24" ht="10.5" customHeight="1">
      <c r="B34" s="70"/>
      <c r="C34" s="96" t="s">
        <v>3</v>
      </c>
      <c r="D34" s="184"/>
      <c r="E34" s="97">
        <v>0</v>
      </c>
      <c r="F34" s="197">
        <v>2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2:24" ht="15" customHeight="1">
      <c r="B35" s="70"/>
      <c r="C35" s="99" t="s">
        <v>200</v>
      </c>
      <c r="D35" s="185"/>
      <c r="E35" s="192">
        <f>SUM(E32:E34)</f>
        <v>0</v>
      </c>
      <c r="F35" s="198">
        <f>SUM(F32:F34)</f>
        <v>2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12" customHeight="1">
      <c r="B36" s="71" t="s">
        <v>201</v>
      </c>
      <c r="C36" s="77"/>
      <c r="D36" s="244">
        <v>5</v>
      </c>
      <c r="E36" s="70"/>
      <c r="F36" s="201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2:24" ht="10.5" customHeight="1">
      <c r="B37" s="70"/>
      <c r="C37" s="96" t="s">
        <v>202</v>
      </c>
      <c r="D37" s="190"/>
      <c r="E37" s="97">
        <v>282</v>
      </c>
      <c r="F37" s="197">
        <v>403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2:24" ht="10.5" customHeight="1">
      <c r="B38" s="70"/>
      <c r="C38" s="96" t="s">
        <v>203</v>
      </c>
      <c r="D38" s="184"/>
      <c r="E38" s="97">
        <v>106</v>
      </c>
      <c r="F38" s="197">
        <v>250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10.5" customHeight="1">
      <c r="B39" s="70"/>
      <c r="C39" s="96" t="s">
        <v>204</v>
      </c>
      <c r="D39" s="184"/>
      <c r="E39" s="97">
        <v>0</v>
      </c>
      <c r="F39" s="197">
        <v>0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2:24" ht="10.5" customHeight="1">
      <c r="B40" s="70"/>
      <c r="C40" s="96" t="s">
        <v>205</v>
      </c>
      <c r="D40" s="184"/>
      <c r="E40" s="97">
        <v>646</v>
      </c>
      <c r="F40" s="197">
        <v>11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2:24" ht="15.75" customHeight="1" thickBot="1">
      <c r="B41" s="121"/>
      <c r="C41" s="122" t="s">
        <v>206</v>
      </c>
      <c r="D41" s="191"/>
      <c r="E41" s="195">
        <f>SUM(E37:E40)</f>
        <v>1034</v>
      </c>
      <c r="F41" s="202">
        <f>SUM(F37:F40)</f>
        <v>664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2:24" ht="14.25" customHeight="1" thickBot="1">
      <c r="B42" s="123" t="s">
        <v>207</v>
      </c>
      <c r="C42" s="124"/>
      <c r="D42" s="188"/>
      <c r="E42" s="196">
        <f>SUM(E30+E35+E41)</f>
        <v>6720</v>
      </c>
      <c r="F42" s="203">
        <f>SUM(F30+F35+F41)</f>
        <v>5608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2:24" ht="10.5" customHeight="1">
      <c r="B43"/>
      <c r="C43"/>
      <c r="D43"/>
      <c r="E43"/>
      <c r="F4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2:24" ht="10.5" customHeight="1">
      <c r="B44" s="177"/>
      <c r="C44" s="177"/>
      <c r="D44"/>
      <c r="E44"/>
      <c r="F4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2:24" ht="10.5" customHeight="1">
      <c r="B45" s="105" t="s">
        <v>236</v>
      </c>
      <c r="C45" s="102"/>
      <c r="D45" s="102"/>
      <c r="E45" s="102" t="s">
        <v>208</v>
      </c>
      <c r="F45" s="78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2:24" ht="10.5" customHeight="1">
      <c r="B46" s="106"/>
      <c r="C46" s="104" t="s">
        <v>241</v>
      </c>
      <c r="D46" s="104"/>
      <c r="E46" t="s">
        <v>272</v>
      </c>
      <c r="F46" s="10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2:24" ht="10.5" customHeight="1">
      <c r="B47"/>
      <c r="C47"/>
      <c r="D47"/>
      <c r="E47"/>
      <c r="F47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2:24" ht="10.5" customHeight="1">
      <c r="B48"/>
      <c r="C48"/>
      <c r="D48"/>
      <c r="E48"/>
      <c r="F48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2:24" ht="10.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2:24" ht="10.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2:24" ht="10.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2:24" ht="10.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2:24" ht="10.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2:24" ht="10.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2:24" ht="10.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2:24" ht="10.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2:24" ht="10.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</row>
    <row r="58" spans="2:24" ht="10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</row>
    <row r="59" spans="2:24" ht="10.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2:24" ht="10.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  <row r="61" spans="2:24" ht="10.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2:24" ht="10.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2:24" ht="10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2:24" ht="10.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2:24" ht="10.5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2:24" ht="10.5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2:24" ht="10.5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2:24" ht="10.5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2:24" ht="10.5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2:24" ht="10.5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2:24" ht="10.5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2:24" ht="10.5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2:24" ht="10.5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2:24" ht="10.5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2:24" ht="10.5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2:24" ht="10.5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2:24" ht="10.5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2:24" ht="10.5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2:24" ht="10.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2:24" ht="10.5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  <row r="81" spans="2:24" ht="10.5" customHeight="1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2:24" ht="10.5" customHeight="1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2:24" ht="10.5" customHeight="1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2:24" ht="10.5" customHeight="1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  <row r="85" spans="2:24" ht="10.5" customHeight="1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</row>
    <row r="86" spans="2:24" ht="10.5" customHeight="1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2:24" ht="10.5" customHeight="1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2:24" ht="10.5" customHeight="1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2:24" ht="10.5" customHeight="1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2:24" ht="10.5" customHeight="1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2:24" ht="10.5" customHeight="1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2:24" ht="10.5" customHeight="1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2:24" ht="10.5" customHeight="1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</row>
    <row r="94" spans="2:24" ht="10.5" customHeight="1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2:24" ht="10.5" customHeight="1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</row>
    <row r="96" spans="2:24" ht="10.5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2:24" ht="10.5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2:24" ht="10.5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2:24" ht="10.5" customHeight="1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2:24" ht="10.5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2:24" ht="10.5" customHeight="1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2:24" ht="10.5" customHeight="1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2:24" ht="10.5" customHeight="1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2:24" ht="10.5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2:24" ht="10.5" customHeight="1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2:24" ht="10.5" customHeight="1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</row>
    <row r="107" spans="2:24" ht="10.5" customHeight="1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2:24" ht="10.5" customHeight="1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2:24" ht="10.5" customHeight="1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2:24" ht="10.5" customHeight="1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2:24" ht="10.5" customHeight="1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2:24" ht="10.5" customHeight="1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2:24" ht="10.5" customHeight="1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2:24" ht="10.5" customHeight="1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2:24" ht="10.5" customHeight="1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2:24" ht="10.5" customHeight="1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2:24" ht="10.5" customHeight="1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  <row r="118" spans="2:24" ht="10.5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  <row r="119" spans="2:24" ht="10.5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2:24" ht="10.5" customHeight="1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2:24" ht="10.5" customHeight="1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2:24" ht="10.5" customHeight="1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2:24" ht="10.5" customHeight="1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2:24" ht="10.5" customHeight="1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2:24" ht="10.5" customHeight="1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  <row r="126" spans="2:24" ht="10.5" customHeight="1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</sheetData>
  <sheetProtection password="C7BA" sheet="1" objects="1" scenarios="1" selectLockedCells="1" selectUnlockedCells="1"/>
  <mergeCells count="2">
    <mergeCell ref="B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9"/>
  <sheetViews>
    <sheetView zoomScale="120" zoomScaleNormal="120" zoomScalePageLayoutView="0" workbookViewId="0" topLeftCell="A1">
      <selection activeCell="B3" sqref="B3:E3"/>
    </sheetView>
  </sheetViews>
  <sheetFormatPr defaultColWidth="9.140625" defaultRowHeight="10.5" customHeight="1"/>
  <cols>
    <col min="1" max="1" width="9.140625" style="1" customWidth="1"/>
    <col min="2" max="2" width="49.00390625" style="1" customWidth="1"/>
    <col min="3" max="3" width="9.00390625" style="1" customWidth="1"/>
    <col min="4" max="5" width="10.00390625" style="1" customWidth="1"/>
    <col min="6" max="16384" width="9.140625" style="1" customWidth="1"/>
  </cols>
  <sheetData>
    <row r="2" spans="2:5" ht="14.25" customHeight="1">
      <c r="B2" s="252" t="s">
        <v>251</v>
      </c>
      <c r="C2" s="252"/>
      <c r="D2" s="252"/>
      <c r="E2" s="252"/>
    </row>
    <row r="3" spans="2:5" ht="15" customHeight="1">
      <c r="B3" s="249" t="s">
        <v>237</v>
      </c>
      <c r="C3" s="249"/>
      <c r="D3" s="249"/>
      <c r="E3" s="249"/>
    </row>
    <row r="4" spans="2:5" ht="14.25" customHeight="1">
      <c r="B4" s="251" t="s">
        <v>278</v>
      </c>
      <c r="C4" s="251"/>
      <c r="D4" s="251"/>
      <c r="E4" s="251"/>
    </row>
    <row r="5" spans="2:5" ht="10.5" customHeight="1" thickBot="1">
      <c r="B5" s="65"/>
      <c r="C5" s="65"/>
      <c r="D5" s="129" t="s">
        <v>31</v>
      </c>
      <c r="E5" s="129" t="s">
        <v>31</v>
      </c>
    </row>
    <row r="6" spans="2:5" ht="12" customHeight="1" thickBot="1">
      <c r="B6" s="80"/>
      <c r="C6" s="171"/>
      <c r="D6" s="204">
        <v>41364</v>
      </c>
      <c r="E6" s="204">
        <v>40999</v>
      </c>
    </row>
    <row r="7" spans="2:5" ht="12.75" customHeight="1" thickBot="1">
      <c r="B7" s="83" t="s">
        <v>209</v>
      </c>
      <c r="C7" s="172" t="s">
        <v>240</v>
      </c>
      <c r="D7" s="173"/>
      <c r="E7" s="173"/>
    </row>
    <row r="8" spans="2:5" ht="13.5" customHeight="1">
      <c r="B8" s="107" t="s">
        <v>210</v>
      </c>
      <c r="C8" s="247" t="s">
        <v>274</v>
      </c>
      <c r="D8" s="113">
        <v>915</v>
      </c>
      <c r="E8" s="113">
        <v>829</v>
      </c>
    </row>
    <row r="9" spans="2:5" ht="12" customHeight="1">
      <c r="B9" s="107" t="s">
        <v>211</v>
      </c>
      <c r="C9" s="179"/>
      <c r="D9" s="108">
        <v>0</v>
      </c>
      <c r="E9" s="108">
        <v>0</v>
      </c>
    </row>
    <row r="10" spans="2:5" ht="12.75" customHeight="1">
      <c r="B10" s="83" t="s">
        <v>212</v>
      </c>
      <c r="C10" s="179"/>
      <c r="D10" s="84">
        <f>SUM(D8:D9)</f>
        <v>915</v>
      </c>
      <c r="E10" s="84">
        <f>SUM(E8:E9)</f>
        <v>829</v>
      </c>
    </row>
    <row r="11" spans="2:5" ht="10.5" customHeight="1" hidden="1">
      <c r="B11" s="85"/>
      <c r="C11" s="180"/>
      <c r="D11" s="82"/>
      <c r="E11" s="82"/>
    </row>
    <row r="12" spans="2:5" ht="15" customHeight="1">
      <c r="B12" s="85" t="s">
        <v>213</v>
      </c>
      <c r="C12" s="248" t="s">
        <v>275</v>
      </c>
      <c r="D12" s="86"/>
      <c r="E12" s="86"/>
    </row>
    <row r="13" spans="2:5" ht="12.75" customHeight="1">
      <c r="B13" s="109" t="s">
        <v>214</v>
      </c>
      <c r="C13" s="180"/>
      <c r="D13" s="110"/>
      <c r="E13" s="110"/>
    </row>
    <row r="14" spans="2:5" ht="12.75" customHeight="1">
      <c r="B14" s="111" t="s">
        <v>215</v>
      </c>
      <c r="C14" s="178"/>
      <c r="D14" s="112">
        <v>-47</v>
      </c>
      <c r="E14" s="112">
        <v>78</v>
      </c>
    </row>
    <row r="15" spans="2:5" ht="10.5" customHeight="1">
      <c r="B15" s="111" t="s">
        <v>238</v>
      </c>
      <c r="C15" s="178"/>
      <c r="D15" s="113">
        <v>4</v>
      </c>
      <c r="E15" s="113">
        <v>4</v>
      </c>
    </row>
    <row r="16" spans="2:5" ht="10.5" customHeight="1">
      <c r="B16" s="107" t="s">
        <v>216</v>
      </c>
      <c r="C16" s="179"/>
      <c r="D16" s="108">
        <v>458</v>
      </c>
      <c r="E16" s="108">
        <v>304</v>
      </c>
    </row>
    <row r="17" spans="2:5" ht="10.5" customHeight="1">
      <c r="B17" s="107" t="s">
        <v>217</v>
      </c>
      <c r="C17" s="179"/>
      <c r="D17" s="108">
        <v>154</v>
      </c>
      <c r="E17" s="108">
        <v>97</v>
      </c>
    </row>
    <row r="18" spans="2:5" ht="10.5" customHeight="1">
      <c r="B18" s="107" t="s">
        <v>218</v>
      </c>
      <c r="C18" s="179"/>
      <c r="D18" s="108">
        <v>38</v>
      </c>
      <c r="E18" s="108">
        <v>37</v>
      </c>
    </row>
    <row r="19" spans="2:5" ht="10.5" customHeight="1">
      <c r="B19" s="107" t="s">
        <v>219</v>
      </c>
      <c r="C19" s="179"/>
      <c r="D19" s="108">
        <v>234</v>
      </c>
      <c r="E19" s="108">
        <v>210</v>
      </c>
    </row>
    <row r="20" spans="2:5" ht="10.5" customHeight="1">
      <c r="B20" s="107" t="s">
        <v>220</v>
      </c>
      <c r="C20" s="179"/>
      <c r="D20" s="108">
        <v>17</v>
      </c>
      <c r="E20" s="108">
        <v>21</v>
      </c>
    </row>
    <row r="21" spans="2:5" ht="10.5" customHeight="1" hidden="1">
      <c r="B21" s="107" t="s">
        <v>221</v>
      </c>
      <c r="C21" s="178"/>
      <c r="D21" s="112">
        <v>0</v>
      </c>
      <c r="E21" s="112">
        <v>0</v>
      </c>
    </row>
    <row r="22" spans="2:5" ht="10.5" customHeight="1">
      <c r="B22" s="107" t="s">
        <v>221</v>
      </c>
      <c r="C22" s="178"/>
      <c r="D22" s="112"/>
      <c r="E22" s="112" t="s">
        <v>42</v>
      </c>
    </row>
    <row r="23" spans="2:5" ht="12.75" customHeight="1">
      <c r="B23" s="83" t="s">
        <v>222</v>
      </c>
      <c r="C23" s="179"/>
      <c r="D23" s="90">
        <f>SUM(D14:D22)</f>
        <v>858</v>
      </c>
      <c r="E23" s="90">
        <f>SUM(E14:E22)</f>
        <v>751</v>
      </c>
    </row>
    <row r="24" spans="2:5" ht="10.5" customHeight="1" thickBot="1">
      <c r="B24" s="87"/>
      <c r="C24" s="180"/>
      <c r="D24" s="86"/>
      <c r="E24" s="86"/>
    </row>
    <row r="25" spans="2:5" ht="12.75" customHeight="1" thickBot="1">
      <c r="B25" s="120" t="s">
        <v>223</v>
      </c>
      <c r="C25" s="181"/>
      <c r="D25" s="92">
        <f>SUM(D10-D23)</f>
        <v>57</v>
      </c>
      <c r="E25" s="92">
        <f>SUM(E10-E23)</f>
        <v>78</v>
      </c>
    </row>
    <row r="26" spans="2:5" ht="10.5" customHeight="1" hidden="1">
      <c r="B26" s="88"/>
      <c r="C26" s="178"/>
      <c r="D26" s="89"/>
      <c r="E26" s="89"/>
    </row>
    <row r="27" spans="2:5" ht="15" customHeight="1">
      <c r="B27" s="107" t="s">
        <v>224</v>
      </c>
      <c r="C27" s="179"/>
      <c r="D27" s="114">
        <v>-10</v>
      </c>
      <c r="E27" s="114">
        <v>-2</v>
      </c>
    </row>
    <row r="28" spans="2:5" ht="10.5" customHeight="1" thickBot="1">
      <c r="B28" s="107" t="s">
        <v>225</v>
      </c>
      <c r="C28" s="247" t="s">
        <v>276</v>
      </c>
      <c r="D28" s="115">
        <v>-2</v>
      </c>
      <c r="E28" s="115">
        <v>0</v>
      </c>
    </row>
    <row r="29" spans="2:5" ht="10.5" customHeight="1" hidden="1">
      <c r="B29" s="107"/>
      <c r="C29" s="178"/>
      <c r="D29" s="112"/>
      <c r="E29" s="112"/>
    </row>
    <row r="30" spans="2:5" ht="10.5" customHeight="1" hidden="1">
      <c r="B30" s="107" t="s">
        <v>226</v>
      </c>
      <c r="C30" s="179"/>
      <c r="D30" s="108">
        <v>0</v>
      </c>
      <c r="E30" s="108">
        <v>0</v>
      </c>
    </row>
    <row r="31" spans="2:5" ht="10.5" customHeight="1" hidden="1" thickBot="1">
      <c r="B31" s="87"/>
      <c r="C31" s="182"/>
      <c r="D31" s="93"/>
      <c r="E31" s="93"/>
    </row>
    <row r="32" spans="2:5" ht="12.75" customHeight="1" thickBot="1">
      <c r="B32" s="120" t="s">
        <v>227</v>
      </c>
      <c r="C32" s="181"/>
      <c r="D32" s="92">
        <f>SUM(D25+D27+D28+D30)</f>
        <v>45</v>
      </c>
      <c r="E32" s="92">
        <f>SUM(E25+E27+E28+E30)</f>
        <v>76</v>
      </c>
    </row>
    <row r="33" spans="2:5" ht="10.5" customHeight="1">
      <c r="B33" s="111" t="s">
        <v>228</v>
      </c>
      <c r="C33" s="247" t="s">
        <v>277</v>
      </c>
      <c r="D33" s="113">
        <v>0</v>
      </c>
      <c r="E33" s="113">
        <v>0</v>
      </c>
    </row>
    <row r="34" spans="2:5" ht="11.25" customHeight="1" hidden="1">
      <c r="B34" s="107" t="s">
        <v>229</v>
      </c>
      <c r="C34" s="179"/>
      <c r="D34" s="108">
        <v>0</v>
      </c>
      <c r="E34" s="108">
        <v>0</v>
      </c>
    </row>
    <row r="35" spans="2:5" ht="12.75" customHeight="1" thickBot="1">
      <c r="B35" s="109" t="s">
        <v>230</v>
      </c>
      <c r="C35" s="180"/>
      <c r="D35" s="116">
        <f>SUM(D33:D34)</f>
        <v>0</v>
      </c>
      <c r="E35" s="116">
        <f>SUM(E33:E34)</f>
        <v>0</v>
      </c>
    </row>
    <row r="36" spans="2:5" ht="13.5" customHeight="1" thickBot="1">
      <c r="B36" s="120" t="s">
        <v>231</v>
      </c>
      <c r="C36" s="181"/>
      <c r="D36" s="95">
        <f>SUM(D32-D35)</f>
        <v>45</v>
      </c>
      <c r="E36" s="95">
        <f>SUM(E32-E35)</f>
        <v>76</v>
      </c>
    </row>
    <row r="37" spans="2:5" ht="11.25" customHeight="1">
      <c r="B37" s="88"/>
      <c r="C37" s="178"/>
      <c r="D37" s="81"/>
      <c r="E37" s="81"/>
    </row>
    <row r="38" spans="2:5" ht="14.25" customHeight="1" hidden="1">
      <c r="B38" s="107" t="s">
        <v>232</v>
      </c>
      <c r="C38" s="179"/>
      <c r="D38" s="108">
        <v>0</v>
      </c>
      <c r="E38" s="108">
        <v>0</v>
      </c>
    </row>
    <row r="39" spans="2:5" ht="10.5" customHeight="1" thickBot="1">
      <c r="B39" s="87"/>
      <c r="C39" s="180"/>
      <c r="D39" s="94"/>
      <c r="E39" s="94"/>
    </row>
    <row r="40" spans="2:5" ht="12" customHeight="1" thickBot="1">
      <c r="B40" s="91" t="s">
        <v>233</v>
      </c>
      <c r="C40" s="181"/>
      <c r="D40" s="95">
        <f>SUM(D36)</f>
        <v>45</v>
      </c>
      <c r="E40" s="95">
        <f>SUM(E36)</f>
        <v>76</v>
      </c>
    </row>
    <row r="41" spans="2:5" ht="10.5" customHeight="1" hidden="1">
      <c r="B41" s="111" t="s">
        <v>234</v>
      </c>
      <c r="C41" s="178"/>
      <c r="D41" s="113">
        <v>0</v>
      </c>
      <c r="E41" s="113">
        <v>0</v>
      </c>
    </row>
    <row r="42" spans="2:5" ht="14.25" customHeight="1" thickBot="1">
      <c r="B42" s="87"/>
      <c r="C42" s="180"/>
      <c r="D42" s="94"/>
      <c r="E42" s="94"/>
    </row>
    <row r="43" spans="2:5" ht="12.75" customHeight="1" thickBot="1">
      <c r="B43" s="120" t="s">
        <v>235</v>
      </c>
      <c r="C43" s="181"/>
      <c r="D43" s="95">
        <f>SUM(D40+D41)</f>
        <v>45</v>
      </c>
      <c r="E43" s="95">
        <f>SUM(E40+E41)</f>
        <v>76</v>
      </c>
    </row>
    <row r="44" spans="2:5" ht="10.5" customHeight="1">
      <c r="B44" s="118"/>
      <c r="C44" s="118"/>
      <c r="D44" s="119"/>
      <c r="E44" s="119"/>
    </row>
    <row r="45" spans="2:5" ht="13.5" customHeight="1">
      <c r="B45" s="177"/>
      <c r="C45" s="79"/>
      <c r="D45" s="79"/>
      <c r="E45" s="79"/>
    </row>
    <row r="46" spans="2:5" ht="13.5" customHeight="1">
      <c r="B46" s="105" t="s">
        <v>247</v>
      </c>
      <c r="C46" s="105"/>
      <c r="D46" s="117" t="s">
        <v>208</v>
      </c>
      <c r="E46" s="117"/>
    </row>
    <row r="47" spans="2:5" ht="10.5" customHeight="1">
      <c r="B47" s="106" t="s">
        <v>246</v>
      </c>
      <c r="C47" s="106"/>
      <c r="D47" t="s">
        <v>272</v>
      </c>
      <c r="E47" s="105"/>
    </row>
    <row r="48" spans="2:5" ht="10.5" customHeight="1">
      <c r="B48" s="79"/>
      <c r="C48" s="79"/>
      <c r="D48" s="79"/>
      <c r="E48" s="79"/>
    </row>
    <row r="49" spans="2:5" ht="10.5" customHeight="1">
      <c r="B49" s="79"/>
      <c r="C49" s="79"/>
      <c r="D49" s="79"/>
      <c r="E49" s="79"/>
    </row>
  </sheetData>
  <sheetProtection password="C7BA" sheet="1" objects="1" scenarios="1" selectLockedCells="1" selectUnlockedCells="1"/>
  <mergeCells count="3">
    <mergeCell ref="B3:E3"/>
    <mergeCell ref="B4:E4"/>
    <mergeCell ref="B2:E2"/>
  </mergeCells>
  <printOptions horizontalCentered="1" verticalCentered="1"/>
  <pageMargins left="0.5905511811023623" right="0.70866141732283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zoomScale="120" zoomScaleNormal="120" zoomScalePageLayoutView="0" workbookViewId="0" topLeftCell="A1">
      <selection activeCell="A3" sqref="A3:D3"/>
    </sheetView>
  </sheetViews>
  <sheetFormatPr defaultColWidth="9.140625" defaultRowHeight="10.5" customHeight="1"/>
  <cols>
    <col min="1" max="1" width="44.7109375" style="2" customWidth="1"/>
    <col min="2" max="2" width="7.421875" style="2" customWidth="1"/>
    <col min="3" max="3" width="11.421875" style="2" customWidth="1"/>
    <col min="4" max="4" width="14.28125" style="2" bestFit="1" customWidth="1"/>
    <col min="5" max="5" width="9.140625" style="2" customWidth="1"/>
    <col min="6" max="6" width="8.421875" style="2" customWidth="1"/>
    <col min="7" max="7" width="9.00390625" style="2" customWidth="1"/>
    <col min="8" max="8" width="9.140625" style="2" customWidth="1"/>
    <col min="9" max="9" width="8.421875" style="2" customWidth="1"/>
    <col min="10" max="10" width="9.421875" style="2" customWidth="1"/>
    <col min="11" max="11" width="8.57421875" style="2" customWidth="1"/>
    <col min="12" max="16384" width="9.140625" style="2" customWidth="1"/>
  </cols>
  <sheetData>
    <row r="2" spans="1:4" ht="10.5" customHeight="1">
      <c r="A2" s="253" t="s">
        <v>280</v>
      </c>
      <c r="B2" s="253"/>
      <c r="C2" s="253"/>
      <c r="D2" s="254"/>
    </row>
    <row r="3" spans="1:4" ht="10.5" customHeight="1">
      <c r="A3" s="255" t="s">
        <v>252</v>
      </c>
      <c r="B3" s="255"/>
      <c r="C3" s="255"/>
      <c r="D3" s="255"/>
    </row>
    <row r="4" spans="1:4" ht="10.5" customHeight="1">
      <c r="A4" s="216"/>
      <c r="B4" s="216"/>
      <c r="C4" s="216"/>
      <c r="D4" s="216"/>
    </row>
    <row r="5" spans="1:4" ht="12.75" customHeight="1" thickBot="1">
      <c r="A5" s="125"/>
      <c r="B5" s="125"/>
      <c r="C5" s="212"/>
      <c r="D5" s="212" t="s">
        <v>86</v>
      </c>
    </row>
    <row r="6" spans="1:4" ht="12.75" customHeight="1" thickBot="1">
      <c r="A6" s="256" t="s">
        <v>17</v>
      </c>
      <c r="B6" s="217" t="s">
        <v>240</v>
      </c>
      <c r="C6" s="218" t="s">
        <v>253</v>
      </c>
      <c r="D6" s="219" t="s">
        <v>254</v>
      </c>
    </row>
    <row r="7" spans="1:4" ht="15" customHeight="1" thickBot="1">
      <c r="A7" s="257"/>
      <c r="B7" s="220"/>
      <c r="C7" s="221" t="s">
        <v>18</v>
      </c>
      <c r="D7" s="222" t="s">
        <v>18</v>
      </c>
    </row>
    <row r="8" spans="1:4" ht="14.25" customHeight="1">
      <c r="A8" s="223" t="s">
        <v>255</v>
      </c>
      <c r="B8" s="224"/>
      <c r="C8" s="225"/>
      <c r="D8" s="226"/>
    </row>
    <row r="9" spans="1:4" ht="12.75" customHeight="1">
      <c r="A9" s="126" t="s">
        <v>256</v>
      </c>
      <c r="B9" s="227"/>
      <c r="C9" s="26">
        <v>1680</v>
      </c>
      <c r="D9" s="27">
        <v>977</v>
      </c>
    </row>
    <row r="10" spans="1:4" ht="13.5" customHeight="1">
      <c r="A10" s="126" t="s">
        <v>257</v>
      </c>
      <c r="B10" s="227"/>
      <c r="C10" s="28">
        <v>-833</v>
      </c>
      <c r="D10" s="39">
        <v>-628</v>
      </c>
    </row>
    <row r="11" spans="1:4" ht="13.5" customHeight="1">
      <c r="A11" s="128" t="s">
        <v>258</v>
      </c>
      <c r="B11" s="227"/>
      <c r="C11" s="209">
        <v>-242</v>
      </c>
      <c r="D11" s="245">
        <v>-84</v>
      </c>
    </row>
    <row r="12" spans="1:4" ht="13.5" customHeight="1">
      <c r="A12" s="126" t="s">
        <v>259</v>
      </c>
      <c r="B12" s="227"/>
      <c r="C12" s="26">
        <v>-85</v>
      </c>
      <c r="D12" s="27">
        <v>0</v>
      </c>
    </row>
    <row r="13" spans="1:4" ht="12.75" customHeight="1">
      <c r="A13" s="127" t="s">
        <v>260</v>
      </c>
      <c r="B13" s="227"/>
      <c r="C13" s="26">
        <v>-23</v>
      </c>
      <c r="D13" s="27">
        <v>-135</v>
      </c>
    </row>
    <row r="14" spans="1:4" ht="12.75" customHeight="1">
      <c r="A14" s="228" t="s">
        <v>261</v>
      </c>
      <c r="B14" s="229"/>
      <c r="C14" s="29">
        <f>SUM(C9+C10+C11+C12+C13)</f>
        <v>497</v>
      </c>
      <c r="D14" s="46">
        <f>SUM(D9+D10+D11+D12+D13)</f>
        <v>130</v>
      </c>
    </row>
    <row r="15" spans="1:4" ht="12.75" customHeight="1">
      <c r="A15" s="228" t="s">
        <v>19</v>
      </c>
      <c r="B15" s="229"/>
      <c r="C15" s="26"/>
      <c r="D15" s="27"/>
    </row>
    <row r="16" spans="1:4" ht="12.75" customHeight="1">
      <c r="A16" s="126" t="s">
        <v>262</v>
      </c>
      <c r="B16" s="227"/>
      <c r="C16" s="26">
        <v>0</v>
      </c>
      <c r="D16" s="27">
        <v>0</v>
      </c>
    </row>
    <row r="17" spans="1:4" ht="12.75" customHeight="1">
      <c r="A17" s="126" t="s">
        <v>263</v>
      </c>
      <c r="B17" s="227"/>
      <c r="C17" s="26">
        <v>0</v>
      </c>
      <c r="D17" s="27">
        <v>0</v>
      </c>
    </row>
    <row r="18" spans="1:4" ht="13.5" customHeight="1">
      <c r="A18" s="126" t="s">
        <v>264</v>
      </c>
      <c r="B18" s="227"/>
      <c r="C18" s="26">
        <v>0</v>
      </c>
      <c r="D18" s="27">
        <v>0</v>
      </c>
    </row>
    <row r="19" spans="1:4" ht="12.75" customHeight="1">
      <c r="A19" s="228" t="s">
        <v>38</v>
      </c>
      <c r="B19" s="229"/>
      <c r="C19" s="29">
        <f>SUM(C16+C17+C18)</f>
        <v>0</v>
      </c>
      <c r="D19" s="46">
        <f>SUM(D16+D17+D18)</f>
        <v>0</v>
      </c>
    </row>
    <row r="20" spans="1:4" ht="12.75" customHeight="1">
      <c r="A20" s="228" t="s">
        <v>20</v>
      </c>
      <c r="B20" s="229"/>
      <c r="C20" s="26"/>
      <c r="D20" s="27"/>
    </row>
    <row r="21" spans="1:4" ht="12.75" customHeight="1">
      <c r="A21" s="128" t="s">
        <v>265</v>
      </c>
      <c r="B21" s="230"/>
      <c r="C21" s="231">
        <v>0</v>
      </c>
      <c r="D21" s="246">
        <v>0</v>
      </c>
    </row>
    <row r="22" spans="1:4" ht="13.5" customHeight="1">
      <c r="A22" s="128" t="s">
        <v>266</v>
      </c>
      <c r="B22" s="227"/>
      <c r="C22" s="209">
        <v>-411</v>
      </c>
      <c r="D22" s="245">
        <v>-1</v>
      </c>
    </row>
    <row r="23" spans="1:4" ht="12.75" customHeight="1">
      <c r="A23" s="126" t="s">
        <v>267</v>
      </c>
      <c r="B23" s="227"/>
      <c r="C23" s="26">
        <v>0</v>
      </c>
      <c r="D23" s="27">
        <v>0</v>
      </c>
    </row>
    <row r="24" spans="1:4" ht="12.75" customHeight="1">
      <c r="A24" s="126" t="s">
        <v>271</v>
      </c>
      <c r="B24" s="227"/>
      <c r="C24" s="26">
        <v>-4</v>
      </c>
      <c r="D24" s="27">
        <v>-4</v>
      </c>
    </row>
    <row r="25" spans="1:4" ht="12.75" customHeight="1">
      <c r="A25" s="228" t="s">
        <v>39</v>
      </c>
      <c r="B25" s="227"/>
      <c r="C25" s="29">
        <f>SUM(C21:C24)</f>
        <v>-415</v>
      </c>
      <c r="D25" s="46">
        <f>SUM(D21:D24)</f>
        <v>-5</v>
      </c>
    </row>
    <row r="26" spans="1:4" ht="12.75" customHeight="1">
      <c r="A26" s="232" t="s">
        <v>268</v>
      </c>
      <c r="B26" s="227"/>
      <c r="C26" s="213">
        <f>SUM(C14+C19+C25)</f>
        <v>82</v>
      </c>
      <c r="D26" s="211">
        <f>SUM(D14+D19+D25)</f>
        <v>125</v>
      </c>
    </row>
    <row r="27" spans="1:4" ht="13.5" customHeight="1">
      <c r="A27" s="228" t="s">
        <v>21</v>
      </c>
      <c r="B27" s="227"/>
      <c r="C27" s="29">
        <v>434</v>
      </c>
      <c r="D27" s="46">
        <v>165</v>
      </c>
    </row>
    <row r="28" spans="1:4" ht="13.5" customHeight="1" thickBot="1">
      <c r="A28" s="233" t="s">
        <v>22</v>
      </c>
      <c r="B28" s="234"/>
      <c r="C28" s="235">
        <f>SUM(C27+C26)</f>
        <v>516</v>
      </c>
      <c r="D28" s="236">
        <f>SUM(D27+D26)</f>
        <v>290</v>
      </c>
    </row>
    <row r="31" spans="1:4" ht="10.5" customHeight="1">
      <c r="A31" s="237"/>
      <c r="B31" s="237"/>
      <c r="C31" s="237"/>
      <c r="D31" s="237"/>
    </row>
    <row r="32" spans="1:4" ht="10.5" customHeight="1">
      <c r="A32" s="258" t="s">
        <v>269</v>
      </c>
      <c r="B32" s="259"/>
      <c r="C32" s="259"/>
      <c r="D32" s="259"/>
    </row>
    <row r="33" spans="1:4" ht="10.5" customHeight="1">
      <c r="A33" s="237" t="s">
        <v>242</v>
      </c>
      <c r="B33" s="237"/>
      <c r="C33" t="s">
        <v>272</v>
      </c>
      <c r="D33" s="237"/>
    </row>
    <row r="34" spans="1:4" ht="10.5" customHeight="1">
      <c r="A34" s="237"/>
      <c r="B34" s="237"/>
      <c r="C34" s="237"/>
      <c r="D34" s="237"/>
    </row>
    <row r="35" spans="1:4" ht="10.5" customHeight="1">
      <c r="A35" s="237"/>
      <c r="B35" s="237"/>
      <c r="C35" s="237"/>
      <c r="D35" s="237"/>
    </row>
  </sheetData>
  <sheetProtection password="C7BA" sheet="1" objects="1" scenarios="1" selectLockedCells="1" selectUnlockedCells="1"/>
  <mergeCells count="4">
    <mergeCell ref="A2:D2"/>
    <mergeCell ref="A3:D3"/>
    <mergeCell ref="A6:A7"/>
    <mergeCell ref="A32:D32"/>
  </mergeCells>
  <printOptions horizontalCentered="1" verticalCentered="1"/>
  <pageMargins left="0.5511811023622047" right="0.5511811023622047" top="0.4330708661417323" bottom="0.5118110236220472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120" zoomScaleNormal="120" zoomScalePageLayoutView="0" workbookViewId="0" topLeftCell="A1">
      <selection activeCell="A2" sqref="A2:H2"/>
    </sheetView>
  </sheetViews>
  <sheetFormatPr defaultColWidth="9.140625" defaultRowHeight="10.5" customHeight="1"/>
  <cols>
    <col min="1" max="1" width="32.8515625" style="2" customWidth="1"/>
    <col min="2" max="2" width="7.57421875" style="2" customWidth="1"/>
    <col min="3" max="3" width="10.00390625" style="2" customWidth="1"/>
    <col min="4" max="4" width="7.57421875" style="2" customWidth="1"/>
    <col min="5" max="6" width="8.28125" style="2" customWidth="1"/>
    <col min="7" max="7" width="8.57421875" style="2" customWidth="1"/>
    <col min="8" max="8" width="9.00390625" style="2" customWidth="1"/>
    <col min="9" max="15" width="9.140625" style="2" customWidth="1"/>
    <col min="16" max="16" width="4.421875" style="2" customWidth="1"/>
    <col min="17" max="17" width="0.2890625" style="2" hidden="1" customWidth="1"/>
    <col min="18" max="18" width="9.140625" style="2" customWidth="1"/>
    <col min="19" max="19" width="8.8515625" style="2" customWidth="1"/>
    <col min="20" max="16384" width="9.140625" style="2" customWidth="1"/>
  </cols>
  <sheetData>
    <row r="1" spans="1:8" ht="12" customHeight="1">
      <c r="A1" s="274" t="s">
        <v>279</v>
      </c>
      <c r="B1" s="274"/>
      <c r="C1" s="274"/>
      <c r="D1" s="274"/>
      <c r="E1" s="274"/>
      <c r="F1" s="274"/>
      <c r="G1" s="274"/>
      <c r="H1" s="274"/>
    </row>
    <row r="2" spans="1:8" ht="12" customHeight="1">
      <c r="A2" s="286" t="s">
        <v>168</v>
      </c>
      <c r="B2" s="286"/>
      <c r="C2" s="286"/>
      <c r="D2" s="286"/>
      <c r="E2" s="286"/>
      <c r="F2" s="286"/>
      <c r="G2" s="286"/>
      <c r="H2" s="286"/>
    </row>
    <row r="3" spans="1:8" ht="11.25" customHeight="1" thickBot="1">
      <c r="A3" s="130"/>
      <c r="B3" s="130"/>
      <c r="C3" s="130"/>
      <c r="D3" s="130"/>
      <c r="E3" s="130"/>
      <c r="F3" s="130"/>
      <c r="G3" s="130"/>
      <c r="H3" s="130"/>
    </row>
    <row r="4" spans="1:8" ht="10.5" customHeight="1">
      <c r="A4" s="275" t="s">
        <v>6</v>
      </c>
      <c r="B4" s="268" t="s">
        <v>23</v>
      </c>
      <c r="C4" s="266"/>
      <c r="D4" s="266"/>
      <c r="E4" s="267"/>
      <c r="F4" s="278" t="s">
        <v>29</v>
      </c>
      <c r="G4" s="278" t="s">
        <v>29</v>
      </c>
      <c r="H4" s="281" t="s">
        <v>24</v>
      </c>
    </row>
    <row r="5" spans="1:8" ht="10.5" customHeight="1">
      <c r="A5" s="276"/>
      <c r="B5" s="269"/>
      <c r="C5" s="270" t="s">
        <v>33</v>
      </c>
      <c r="D5" s="287" t="s">
        <v>16</v>
      </c>
      <c r="E5" s="288"/>
      <c r="F5" s="279"/>
      <c r="G5" s="279"/>
      <c r="H5" s="282"/>
    </row>
    <row r="6" spans="1:8" ht="10.5" customHeight="1">
      <c r="A6" s="276"/>
      <c r="B6" s="269"/>
      <c r="C6" s="284"/>
      <c r="D6" s="289"/>
      <c r="E6" s="290"/>
      <c r="F6" s="279"/>
      <c r="G6" s="279"/>
      <c r="H6" s="282"/>
    </row>
    <row r="7" spans="1:8" ht="10.5" customHeight="1">
      <c r="A7" s="276"/>
      <c r="B7" s="269"/>
      <c r="C7" s="284"/>
      <c r="D7" s="291"/>
      <c r="E7" s="292"/>
      <c r="F7" s="280"/>
      <c r="G7" s="280"/>
      <c r="H7" s="282"/>
    </row>
    <row r="8" spans="1:8" ht="10.5" customHeight="1">
      <c r="A8" s="276"/>
      <c r="B8" s="269"/>
      <c r="C8" s="284"/>
      <c r="D8" s="270" t="s">
        <v>4</v>
      </c>
      <c r="E8" s="270" t="s">
        <v>3</v>
      </c>
      <c r="F8" s="270" t="s">
        <v>5</v>
      </c>
      <c r="G8" s="270" t="s">
        <v>244</v>
      </c>
      <c r="H8" s="282"/>
    </row>
    <row r="9" spans="1:8" ht="10.5" customHeight="1">
      <c r="A9" s="277"/>
      <c r="B9" s="269"/>
      <c r="C9" s="285"/>
      <c r="D9" s="271"/>
      <c r="E9" s="271"/>
      <c r="F9" s="271"/>
      <c r="G9" s="271"/>
      <c r="H9" s="283"/>
    </row>
    <row r="10" spans="1:8" ht="10.5" customHeight="1">
      <c r="A10" s="132" t="s">
        <v>7</v>
      </c>
      <c r="B10" s="18">
        <v>268</v>
      </c>
      <c r="C10" s="18">
        <v>204</v>
      </c>
      <c r="D10" s="18">
        <v>677</v>
      </c>
      <c r="E10" s="19">
        <v>3451</v>
      </c>
      <c r="F10" s="17">
        <v>1041</v>
      </c>
      <c r="G10" s="17">
        <v>0</v>
      </c>
      <c r="H10" s="46">
        <f>SUM(B10:G10)</f>
        <v>5641</v>
      </c>
    </row>
    <row r="11" spans="1:8" ht="10.5" customHeight="1">
      <c r="A11" s="272" t="s">
        <v>34</v>
      </c>
      <c r="B11" s="262">
        <f aca="true" t="shared" si="0" ref="B11:H11">SUM(B13:B14)</f>
        <v>0</v>
      </c>
      <c r="C11" s="262">
        <f t="shared" si="0"/>
        <v>0</v>
      </c>
      <c r="D11" s="262">
        <f t="shared" si="0"/>
        <v>0</v>
      </c>
      <c r="E11" s="262">
        <f t="shared" si="0"/>
        <v>0</v>
      </c>
      <c r="F11" s="262">
        <f t="shared" si="0"/>
        <v>0</v>
      </c>
      <c r="G11" s="262">
        <f>SUM(G13:G14)</f>
        <v>0</v>
      </c>
      <c r="H11" s="264">
        <f t="shared" si="0"/>
        <v>0</v>
      </c>
    </row>
    <row r="12" spans="1:8" ht="10.5" customHeight="1">
      <c r="A12" s="273"/>
      <c r="B12" s="263"/>
      <c r="C12" s="263"/>
      <c r="D12" s="263"/>
      <c r="E12" s="263"/>
      <c r="F12" s="263"/>
      <c r="G12" s="263"/>
      <c r="H12" s="265"/>
    </row>
    <row r="13" spans="1:8" ht="10.5" customHeight="1">
      <c r="A13" s="132" t="s">
        <v>8</v>
      </c>
      <c r="B13" s="18">
        <v>0</v>
      </c>
      <c r="C13" s="18">
        <v>0</v>
      </c>
      <c r="D13" s="18">
        <v>0</v>
      </c>
      <c r="E13" s="19">
        <v>0</v>
      </c>
      <c r="F13" s="19">
        <v>0</v>
      </c>
      <c r="G13" s="19">
        <v>0</v>
      </c>
      <c r="H13" s="46">
        <f>SUM(B13:F13)</f>
        <v>0</v>
      </c>
    </row>
    <row r="14" spans="1:8" ht="10.5" customHeight="1">
      <c r="A14" s="132" t="s">
        <v>9</v>
      </c>
      <c r="B14" s="18">
        <v>0</v>
      </c>
      <c r="C14" s="18">
        <v>0</v>
      </c>
      <c r="D14" s="18">
        <v>0</v>
      </c>
      <c r="E14" s="18">
        <v>0</v>
      </c>
      <c r="F14" s="21">
        <v>0</v>
      </c>
      <c r="G14" s="21">
        <v>0</v>
      </c>
      <c r="H14" s="47">
        <v>0</v>
      </c>
    </row>
    <row r="15" spans="1:8" ht="10.5" customHeight="1">
      <c r="A15" s="134" t="s">
        <v>14</v>
      </c>
      <c r="B15" s="17">
        <v>0</v>
      </c>
      <c r="C15" s="17">
        <v>0</v>
      </c>
      <c r="D15" s="22">
        <v>0</v>
      </c>
      <c r="E15" s="23">
        <v>0</v>
      </c>
      <c r="F15" s="17">
        <v>45</v>
      </c>
      <c r="G15" s="17">
        <v>0</v>
      </c>
      <c r="H15" s="48">
        <f>SUM(C15:G15)</f>
        <v>45</v>
      </c>
    </row>
    <row r="16" spans="1:8" ht="10.5" customHeight="1">
      <c r="A16" s="133" t="s">
        <v>40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48">
        <f>SUM(B16:F16)</f>
        <v>0</v>
      </c>
    </row>
    <row r="17" spans="1:8" ht="10.5" customHeight="1">
      <c r="A17" s="135" t="s">
        <v>41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48">
        <f>SUM(B17:F17)</f>
        <v>0</v>
      </c>
    </row>
    <row r="18" spans="1:8" ht="10.5" customHeight="1">
      <c r="A18" s="132" t="s">
        <v>10</v>
      </c>
      <c r="B18" s="18">
        <v>0</v>
      </c>
      <c r="C18" s="18">
        <v>0</v>
      </c>
      <c r="D18" s="18">
        <v>0</v>
      </c>
      <c r="E18" s="19">
        <v>0</v>
      </c>
      <c r="F18" s="19">
        <v>0</v>
      </c>
      <c r="G18" s="19">
        <v>0</v>
      </c>
      <c r="H18" s="46">
        <f>SUM(B18:G18)</f>
        <v>0</v>
      </c>
    </row>
    <row r="19" spans="1:8" ht="10.5" customHeight="1" hidden="1">
      <c r="A19" s="272" t="s">
        <v>164</v>
      </c>
      <c r="B19" s="262">
        <f aca="true" t="shared" si="1" ref="B19:H19">SUM(B21:B22)</f>
        <v>0</v>
      </c>
      <c r="C19" s="262">
        <f t="shared" si="1"/>
        <v>0</v>
      </c>
      <c r="D19" s="262">
        <f t="shared" si="1"/>
        <v>0</v>
      </c>
      <c r="E19" s="262">
        <f t="shared" si="1"/>
        <v>0</v>
      </c>
      <c r="F19" s="262">
        <f t="shared" si="1"/>
        <v>0</v>
      </c>
      <c r="G19" s="262">
        <f>SUM(G21:G22)</f>
        <v>0</v>
      </c>
      <c r="H19" s="264">
        <f t="shared" si="1"/>
        <v>0</v>
      </c>
    </row>
    <row r="20" spans="1:8" ht="10.5" customHeight="1" hidden="1">
      <c r="A20" s="273"/>
      <c r="B20" s="263"/>
      <c r="C20" s="263"/>
      <c r="D20" s="263"/>
      <c r="E20" s="263"/>
      <c r="F20" s="263"/>
      <c r="G20" s="263"/>
      <c r="H20" s="265"/>
    </row>
    <row r="21" spans="1:8" ht="10.5" customHeight="1" hidden="1">
      <c r="A21" s="132" t="s">
        <v>11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49">
        <f>SUM(B21:F21)</f>
        <v>0</v>
      </c>
    </row>
    <row r="22" spans="1:8" ht="10.5" customHeight="1" hidden="1">
      <c r="A22" s="132" t="s">
        <v>12</v>
      </c>
      <c r="B22" s="18">
        <v>0</v>
      </c>
      <c r="C22" s="18">
        <v>0</v>
      </c>
      <c r="D22" s="18">
        <v>0</v>
      </c>
      <c r="E22" s="18">
        <v>0</v>
      </c>
      <c r="F22" s="21">
        <v>0</v>
      </c>
      <c r="G22" s="21">
        <v>0</v>
      </c>
      <c r="H22" s="49">
        <f>SUM(B22:F22)</f>
        <v>0</v>
      </c>
    </row>
    <row r="23" spans="1:8" ht="10.5" customHeight="1" hidden="1">
      <c r="A23" s="272" t="s">
        <v>35</v>
      </c>
      <c r="B23" s="262">
        <f aca="true" t="shared" si="2" ref="B23:H23">SUM(B25:B26)</f>
        <v>0</v>
      </c>
      <c r="C23" s="262">
        <f t="shared" si="2"/>
        <v>0</v>
      </c>
      <c r="D23" s="262">
        <f t="shared" si="2"/>
        <v>0</v>
      </c>
      <c r="E23" s="262">
        <f t="shared" si="2"/>
        <v>0</v>
      </c>
      <c r="F23" s="262">
        <f t="shared" si="2"/>
        <v>0</v>
      </c>
      <c r="G23" s="262">
        <f>SUM(G25:G26)</f>
        <v>0</v>
      </c>
      <c r="H23" s="264">
        <f t="shared" si="2"/>
        <v>0</v>
      </c>
    </row>
    <row r="24" spans="1:8" ht="10.5" customHeight="1" hidden="1">
      <c r="A24" s="273"/>
      <c r="B24" s="263"/>
      <c r="C24" s="263"/>
      <c r="D24" s="263"/>
      <c r="E24" s="263"/>
      <c r="F24" s="263"/>
      <c r="G24" s="263"/>
      <c r="H24" s="265"/>
    </row>
    <row r="25" spans="1:8" ht="10.5" customHeight="1" hidden="1">
      <c r="A25" s="132" t="s">
        <v>11</v>
      </c>
      <c r="B25" s="18">
        <v>0</v>
      </c>
      <c r="C25" s="18">
        <v>0</v>
      </c>
      <c r="D25" s="18">
        <v>0</v>
      </c>
      <c r="E25" s="18">
        <v>0</v>
      </c>
      <c r="F25" s="17">
        <v>0</v>
      </c>
      <c r="G25" s="17">
        <v>0</v>
      </c>
      <c r="H25" s="48">
        <f>SUM(B25:F25)</f>
        <v>0</v>
      </c>
    </row>
    <row r="26" spans="1:8" ht="10.5" customHeight="1" hidden="1">
      <c r="A26" s="132" t="s">
        <v>12</v>
      </c>
      <c r="B26" s="18">
        <v>0</v>
      </c>
      <c r="C26" s="18">
        <v>0</v>
      </c>
      <c r="D26" s="18">
        <v>0</v>
      </c>
      <c r="E26" s="18">
        <v>0</v>
      </c>
      <c r="F26" s="19">
        <v>0</v>
      </c>
      <c r="G26" s="19">
        <v>0</v>
      </c>
      <c r="H26" s="48">
        <f>SUM(B26:F26)</f>
        <v>0</v>
      </c>
    </row>
    <row r="27" spans="1:8" ht="10.5" customHeight="1" hidden="1">
      <c r="A27" s="272" t="s">
        <v>25</v>
      </c>
      <c r="B27" s="262">
        <v>0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  <c r="H27" s="264">
        <f>SUM(B27:F28)</f>
        <v>0</v>
      </c>
    </row>
    <row r="28" spans="1:8" ht="10.5" customHeight="1" hidden="1">
      <c r="A28" s="273"/>
      <c r="B28" s="263"/>
      <c r="C28" s="263"/>
      <c r="D28" s="263"/>
      <c r="E28" s="263"/>
      <c r="F28" s="263"/>
      <c r="G28" s="263"/>
      <c r="H28" s="265"/>
    </row>
    <row r="29" spans="1:8" ht="10.5" customHeight="1">
      <c r="A29" s="134" t="s">
        <v>15</v>
      </c>
      <c r="B29" s="17">
        <v>0</v>
      </c>
      <c r="C29" s="17">
        <v>0</v>
      </c>
      <c r="D29" s="22">
        <v>0</v>
      </c>
      <c r="E29" s="23">
        <v>0</v>
      </c>
      <c r="F29" s="17">
        <v>0</v>
      </c>
      <c r="G29" s="17">
        <v>0</v>
      </c>
      <c r="H29" s="48">
        <f>SUM(B29:F29)</f>
        <v>0</v>
      </c>
    </row>
    <row r="30" spans="1:8" ht="10.5" customHeight="1">
      <c r="A30" s="132" t="s">
        <v>13</v>
      </c>
      <c r="B30" s="29">
        <f aca="true" t="shared" si="3" ref="B30:H30">SUM(B10+B11+B15+B16+B18+B19+B23+B27+B29)</f>
        <v>268</v>
      </c>
      <c r="C30" s="29">
        <f t="shared" si="3"/>
        <v>204</v>
      </c>
      <c r="D30" s="29">
        <f t="shared" si="3"/>
        <v>677</v>
      </c>
      <c r="E30" s="29">
        <f t="shared" si="3"/>
        <v>3451</v>
      </c>
      <c r="F30" s="29">
        <f t="shared" si="3"/>
        <v>1086</v>
      </c>
      <c r="G30" s="29">
        <f t="shared" si="3"/>
        <v>0</v>
      </c>
      <c r="H30" s="46">
        <f t="shared" si="3"/>
        <v>5686</v>
      </c>
    </row>
    <row r="31" spans="1:8" ht="10.5" customHeight="1">
      <c r="A31" s="272" t="s">
        <v>26</v>
      </c>
      <c r="B31" s="262">
        <v>0</v>
      </c>
      <c r="C31" s="262">
        <v>0</v>
      </c>
      <c r="D31" s="262">
        <v>0</v>
      </c>
      <c r="E31" s="262">
        <v>0</v>
      </c>
      <c r="F31" s="262">
        <v>0</v>
      </c>
      <c r="G31" s="262">
        <v>0</v>
      </c>
      <c r="H31" s="264">
        <f>SUM(B31:F32)</f>
        <v>0</v>
      </c>
    </row>
    <row r="32" spans="1:8" ht="10.5" customHeight="1">
      <c r="A32" s="273"/>
      <c r="B32" s="263"/>
      <c r="C32" s="263"/>
      <c r="D32" s="263"/>
      <c r="E32" s="263"/>
      <c r="F32" s="263"/>
      <c r="G32" s="263"/>
      <c r="H32" s="265"/>
    </row>
    <row r="33" spans="1:8" ht="10.5" customHeight="1">
      <c r="A33" s="272" t="s">
        <v>27</v>
      </c>
      <c r="B33" s="262">
        <v>0</v>
      </c>
      <c r="C33" s="262">
        <v>0</v>
      </c>
      <c r="D33" s="262">
        <v>0</v>
      </c>
      <c r="E33" s="262">
        <v>0</v>
      </c>
      <c r="F33" s="262">
        <v>0</v>
      </c>
      <c r="G33" s="262">
        <v>0</v>
      </c>
      <c r="H33" s="264">
        <f>SUM(B33:F34)</f>
        <v>0</v>
      </c>
    </row>
    <row r="34" spans="1:8" ht="10.5" customHeight="1">
      <c r="A34" s="273"/>
      <c r="B34" s="263"/>
      <c r="C34" s="263"/>
      <c r="D34" s="263"/>
      <c r="E34" s="263"/>
      <c r="F34" s="263"/>
      <c r="G34" s="263"/>
      <c r="H34" s="265"/>
    </row>
    <row r="35" spans="1:8" ht="10.5" customHeight="1">
      <c r="A35" s="272" t="s">
        <v>28</v>
      </c>
      <c r="B35" s="260">
        <f aca="true" t="shared" si="4" ref="B35:H35">SUM(B30:B34)</f>
        <v>268</v>
      </c>
      <c r="C35" s="260">
        <f t="shared" si="4"/>
        <v>204</v>
      </c>
      <c r="D35" s="260">
        <f t="shared" si="4"/>
        <v>677</v>
      </c>
      <c r="E35" s="260">
        <f t="shared" si="4"/>
        <v>3451</v>
      </c>
      <c r="F35" s="260">
        <f t="shared" si="4"/>
        <v>1086</v>
      </c>
      <c r="G35" s="260">
        <f t="shared" si="4"/>
        <v>0</v>
      </c>
      <c r="H35" s="264">
        <f t="shared" si="4"/>
        <v>5686</v>
      </c>
    </row>
    <row r="36" spans="1:8" ht="10.5" customHeight="1">
      <c r="A36" s="273"/>
      <c r="B36" s="261"/>
      <c r="C36" s="261"/>
      <c r="D36" s="261"/>
      <c r="E36" s="261"/>
      <c r="F36" s="261"/>
      <c r="G36" s="261"/>
      <c r="H36" s="265"/>
    </row>
    <row r="37" spans="1:8" ht="10.5" customHeight="1">
      <c r="A37" s="174"/>
      <c r="B37" s="175"/>
      <c r="C37" s="175"/>
      <c r="D37" s="175"/>
      <c r="E37" s="175"/>
      <c r="F37" s="175"/>
      <c r="G37" s="175"/>
      <c r="H37" s="176"/>
    </row>
    <row r="38" spans="1:8" ht="10.5" customHeight="1">
      <c r="A38" s="174"/>
      <c r="B38" s="175"/>
      <c r="C38" s="175"/>
      <c r="D38" s="175"/>
      <c r="E38" s="175"/>
      <c r="F38" s="175"/>
      <c r="G38" s="175"/>
      <c r="H38" s="176"/>
    </row>
    <row r="39" spans="1:8" ht="10.5" customHeight="1">
      <c r="A39" s="177"/>
      <c r="B39" s="175"/>
      <c r="C39" s="175"/>
      <c r="D39" s="175"/>
      <c r="E39" s="175"/>
      <c r="F39" s="175"/>
      <c r="G39" s="175"/>
      <c r="H39" s="176"/>
    </row>
    <row r="40" spans="1:8" ht="10.5" customHeight="1">
      <c r="A40" s="174"/>
      <c r="B40" s="175"/>
      <c r="C40" s="175"/>
      <c r="D40" s="175"/>
      <c r="E40" s="175"/>
      <c r="F40" s="175"/>
      <c r="G40" s="175"/>
      <c r="H40" s="176"/>
    </row>
    <row r="41" spans="1:8" ht="10.5" customHeight="1" thickBot="1">
      <c r="A41" s="9" t="s">
        <v>270</v>
      </c>
      <c r="B41" s="10"/>
      <c r="C41" s="10"/>
      <c r="D41" s="10"/>
      <c r="E41" s="10"/>
      <c r="F41" s="10"/>
      <c r="G41" s="10"/>
      <c r="H41" s="11"/>
    </row>
    <row r="42" spans="2:6" ht="10.5" customHeight="1">
      <c r="B42" s="2" t="s">
        <v>243</v>
      </c>
      <c r="F42" t="s">
        <v>272</v>
      </c>
    </row>
  </sheetData>
  <sheetProtection password="C7BA" sheet="1" objects="1" scenarios="1" selectLockedCells="1" selectUnlockedCells="1"/>
  <mergeCells count="70">
    <mergeCell ref="B35:B36"/>
    <mergeCell ref="D35:D36"/>
    <mergeCell ref="C35:C36"/>
    <mergeCell ref="H11:H12"/>
    <mergeCell ref="E35:E36"/>
    <mergeCell ref="D11:D12"/>
    <mergeCell ref="E11:E12"/>
    <mergeCell ref="F11:F12"/>
    <mergeCell ref="H19:H20"/>
    <mergeCell ref="F23:F24"/>
    <mergeCell ref="F8:F9"/>
    <mergeCell ref="A1:H1"/>
    <mergeCell ref="A4:A9"/>
    <mergeCell ref="F4:F7"/>
    <mergeCell ref="H4:H9"/>
    <mergeCell ref="C5:C9"/>
    <mergeCell ref="A2:H2"/>
    <mergeCell ref="D5:E7"/>
    <mergeCell ref="D8:D9"/>
    <mergeCell ref="G4:G7"/>
    <mergeCell ref="A11:A12"/>
    <mergeCell ref="B11:B12"/>
    <mergeCell ref="C11:C12"/>
    <mergeCell ref="E8:E9"/>
    <mergeCell ref="D19:D20"/>
    <mergeCell ref="E19:E20"/>
    <mergeCell ref="F19:F20"/>
    <mergeCell ref="A23:A24"/>
    <mergeCell ref="B23:B24"/>
    <mergeCell ref="C23:C24"/>
    <mergeCell ref="D23:D24"/>
    <mergeCell ref="A19:A20"/>
    <mergeCell ref="B19:B20"/>
    <mergeCell ref="C19:C20"/>
    <mergeCell ref="A27:A28"/>
    <mergeCell ref="B27:B28"/>
    <mergeCell ref="C27:C28"/>
    <mergeCell ref="E27:E28"/>
    <mergeCell ref="H33:H34"/>
    <mergeCell ref="A35:A36"/>
    <mergeCell ref="F35:F36"/>
    <mergeCell ref="H35:H36"/>
    <mergeCell ref="D33:D34"/>
    <mergeCell ref="E33:E34"/>
    <mergeCell ref="F33:F34"/>
    <mergeCell ref="A33:A34"/>
    <mergeCell ref="B33:B34"/>
    <mergeCell ref="C33:C34"/>
    <mergeCell ref="A31:A32"/>
    <mergeCell ref="B31:B32"/>
    <mergeCell ref="C31:C32"/>
    <mergeCell ref="D31:D32"/>
    <mergeCell ref="F31:F32"/>
    <mergeCell ref="H31:H32"/>
    <mergeCell ref="C4:E4"/>
    <mergeCell ref="B4:B9"/>
    <mergeCell ref="E31:E32"/>
    <mergeCell ref="D27:D28"/>
    <mergeCell ref="F27:F28"/>
    <mergeCell ref="H27:H28"/>
    <mergeCell ref="H23:H24"/>
    <mergeCell ref="E23:E24"/>
    <mergeCell ref="G8:G9"/>
    <mergeCell ref="G35:G36"/>
    <mergeCell ref="G11:G12"/>
    <mergeCell ref="G19:G20"/>
    <mergeCell ref="G23:G24"/>
    <mergeCell ref="G27:G28"/>
    <mergeCell ref="G31:G32"/>
    <mergeCell ref="G33:G34"/>
  </mergeCells>
  <printOptions horizontalCentered="1" verticalCentered="1"/>
  <pageMargins left="0.57" right="0.35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0" customWidth="1"/>
    <col min="7" max="7" width="9.421875" style="0" customWidth="1"/>
    <col min="9" max="9" width="9.8515625" style="0" customWidth="1"/>
    <col min="14" max="14" width="9.421875" style="0" customWidth="1"/>
    <col min="16" max="16" width="10.421875" style="0" customWidth="1"/>
    <col min="17" max="17" width="11.140625" style="0" customWidth="1"/>
  </cols>
  <sheetData>
    <row r="1" spans="1:17" ht="12.75">
      <c r="A1" s="318" t="s">
        <v>281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9"/>
      <c r="M1" s="319"/>
      <c r="N1" s="319"/>
      <c r="O1" s="319"/>
      <c r="P1" s="319"/>
      <c r="Q1" s="319"/>
    </row>
    <row r="2" spans="1:17" s="8" customFormat="1" ht="15">
      <c r="A2" s="317" t="s">
        <v>168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</row>
    <row r="3" spans="1:17" ht="13.5" thickBot="1">
      <c r="A3" s="136" t="s">
        <v>76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309" t="s">
        <v>77</v>
      </c>
      <c r="Q3" s="309"/>
    </row>
    <row r="4" spans="1:17" ht="12.75">
      <c r="A4" s="320" t="s">
        <v>6</v>
      </c>
      <c r="B4" s="323" t="s">
        <v>60</v>
      </c>
      <c r="C4" s="268"/>
      <c r="D4" s="268"/>
      <c r="E4" s="268"/>
      <c r="F4" s="268"/>
      <c r="G4" s="278" t="s">
        <v>61</v>
      </c>
      <c r="H4" s="324"/>
      <c r="I4" s="327" t="s">
        <v>62</v>
      </c>
      <c r="J4" s="268" t="s">
        <v>63</v>
      </c>
      <c r="K4" s="268"/>
      <c r="L4" s="268"/>
      <c r="M4" s="268"/>
      <c r="N4" s="268" t="s">
        <v>64</v>
      </c>
      <c r="O4" s="268"/>
      <c r="P4" s="268" t="s">
        <v>80</v>
      </c>
      <c r="Q4" s="330" t="s">
        <v>81</v>
      </c>
    </row>
    <row r="5" spans="1:17" ht="12.75">
      <c r="A5" s="321"/>
      <c r="B5" s="269"/>
      <c r="C5" s="269"/>
      <c r="D5" s="269"/>
      <c r="E5" s="269"/>
      <c r="F5" s="269"/>
      <c r="G5" s="325"/>
      <c r="H5" s="326"/>
      <c r="I5" s="328"/>
      <c r="J5" s="269"/>
      <c r="K5" s="269"/>
      <c r="L5" s="269"/>
      <c r="M5" s="269"/>
      <c r="N5" s="269"/>
      <c r="O5" s="269"/>
      <c r="P5" s="269"/>
      <c r="Q5" s="331"/>
    </row>
    <row r="6" spans="1:17" ht="12.75">
      <c r="A6" s="321"/>
      <c r="B6" s="269" t="s">
        <v>78</v>
      </c>
      <c r="C6" s="313" t="s">
        <v>165</v>
      </c>
      <c r="D6" s="314" t="s">
        <v>166</v>
      </c>
      <c r="E6" s="269" t="s">
        <v>167</v>
      </c>
      <c r="F6" s="269" t="s">
        <v>170</v>
      </c>
      <c r="G6" s="269" t="s">
        <v>65</v>
      </c>
      <c r="H6" s="269" t="s">
        <v>66</v>
      </c>
      <c r="I6" s="328"/>
      <c r="J6" s="269" t="s">
        <v>67</v>
      </c>
      <c r="K6" s="269" t="s">
        <v>68</v>
      </c>
      <c r="L6" s="269" t="s">
        <v>69</v>
      </c>
      <c r="M6" s="269" t="s">
        <v>79</v>
      </c>
      <c r="N6" s="312" t="s">
        <v>70</v>
      </c>
      <c r="O6" s="269" t="s">
        <v>66</v>
      </c>
      <c r="P6" s="269"/>
      <c r="Q6" s="331"/>
    </row>
    <row r="7" spans="1:17" ht="12.75">
      <c r="A7" s="321"/>
      <c r="B7" s="269"/>
      <c r="C7" s="269"/>
      <c r="D7" s="315"/>
      <c r="E7" s="269"/>
      <c r="F7" s="269"/>
      <c r="G7" s="269"/>
      <c r="H7" s="269"/>
      <c r="I7" s="328"/>
      <c r="J7" s="269"/>
      <c r="K7" s="269"/>
      <c r="L7" s="269"/>
      <c r="M7" s="269"/>
      <c r="N7" s="312"/>
      <c r="O7" s="269"/>
      <c r="P7" s="269"/>
      <c r="Q7" s="331"/>
    </row>
    <row r="8" spans="1:17" ht="12.75">
      <c r="A8" s="321"/>
      <c r="B8" s="269"/>
      <c r="C8" s="269"/>
      <c r="D8" s="315"/>
      <c r="E8" s="269"/>
      <c r="F8" s="269"/>
      <c r="G8" s="269"/>
      <c r="H8" s="269"/>
      <c r="I8" s="328"/>
      <c r="J8" s="269"/>
      <c r="K8" s="269"/>
      <c r="L8" s="269"/>
      <c r="M8" s="269"/>
      <c r="N8" s="312"/>
      <c r="O8" s="269"/>
      <c r="P8" s="269"/>
      <c r="Q8" s="331"/>
    </row>
    <row r="9" spans="1:17" ht="12.75">
      <c r="A9" s="321"/>
      <c r="B9" s="269"/>
      <c r="C9" s="269"/>
      <c r="D9" s="315"/>
      <c r="E9" s="269"/>
      <c r="F9" s="269"/>
      <c r="G9" s="269"/>
      <c r="H9" s="269"/>
      <c r="I9" s="328"/>
      <c r="J9" s="269"/>
      <c r="K9" s="269"/>
      <c r="L9" s="269"/>
      <c r="M9" s="269"/>
      <c r="N9" s="312"/>
      <c r="O9" s="269"/>
      <c r="P9" s="269"/>
      <c r="Q9" s="331"/>
    </row>
    <row r="10" spans="1:17" ht="12.75">
      <c r="A10" s="322"/>
      <c r="B10" s="269"/>
      <c r="C10" s="269"/>
      <c r="D10" s="315"/>
      <c r="E10" s="269"/>
      <c r="F10" s="269"/>
      <c r="G10" s="269"/>
      <c r="H10" s="269"/>
      <c r="I10" s="328"/>
      <c r="J10" s="269"/>
      <c r="K10" s="269"/>
      <c r="L10" s="269"/>
      <c r="M10" s="269"/>
      <c r="N10" s="312"/>
      <c r="O10" s="269"/>
      <c r="P10" s="269"/>
      <c r="Q10" s="331"/>
    </row>
    <row r="11" spans="1:17" ht="12.75">
      <c r="A11" s="322"/>
      <c r="B11" s="269"/>
      <c r="C11" s="269"/>
      <c r="D11" s="315"/>
      <c r="E11" s="269"/>
      <c r="F11" s="269"/>
      <c r="G11" s="269"/>
      <c r="H11" s="269"/>
      <c r="I11" s="328"/>
      <c r="J11" s="269"/>
      <c r="K11" s="269"/>
      <c r="L11" s="269"/>
      <c r="M11" s="269"/>
      <c r="N11" s="312"/>
      <c r="O11" s="269"/>
      <c r="P11" s="269"/>
      <c r="Q11" s="331"/>
    </row>
    <row r="12" spans="1:17" ht="12.75">
      <c r="A12" s="322"/>
      <c r="B12" s="269"/>
      <c r="C12" s="269"/>
      <c r="D12" s="315"/>
      <c r="E12" s="269"/>
      <c r="F12" s="269"/>
      <c r="G12" s="269"/>
      <c r="H12" s="269"/>
      <c r="I12" s="328"/>
      <c r="J12" s="269"/>
      <c r="K12" s="269"/>
      <c r="L12" s="269"/>
      <c r="M12" s="269"/>
      <c r="N12" s="312"/>
      <c r="O12" s="269"/>
      <c r="P12" s="269"/>
      <c r="Q12" s="331"/>
    </row>
    <row r="13" spans="1:17" ht="12.75">
      <c r="A13" s="322"/>
      <c r="B13" s="269"/>
      <c r="C13" s="269"/>
      <c r="D13" s="315"/>
      <c r="E13" s="269"/>
      <c r="F13" s="269"/>
      <c r="G13" s="269"/>
      <c r="H13" s="269"/>
      <c r="I13" s="328"/>
      <c r="J13" s="269"/>
      <c r="K13" s="269"/>
      <c r="L13" s="269"/>
      <c r="M13" s="269"/>
      <c r="N13" s="312"/>
      <c r="O13" s="269"/>
      <c r="P13" s="269"/>
      <c r="Q13" s="331"/>
    </row>
    <row r="14" spans="1:17" ht="12.75">
      <c r="A14" s="322"/>
      <c r="B14" s="269"/>
      <c r="C14" s="269"/>
      <c r="D14" s="315"/>
      <c r="E14" s="269"/>
      <c r="F14" s="269"/>
      <c r="G14" s="269"/>
      <c r="H14" s="269"/>
      <c r="I14" s="328"/>
      <c r="J14" s="269"/>
      <c r="K14" s="269"/>
      <c r="L14" s="269"/>
      <c r="M14" s="269"/>
      <c r="N14" s="312"/>
      <c r="O14" s="269"/>
      <c r="P14" s="269"/>
      <c r="Q14" s="331"/>
    </row>
    <row r="15" spans="1:17" ht="12.75">
      <c r="A15" s="322"/>
      <c r="B15" s="269"/>
      <c r="C15" s="269"/>
      <c r="D15" s="316"/>
      <c r="E15" s="269"/>
      <c r="F15" s="269"/>
      <c r="G15" s="269"/>
      <c r="H15" s="269"/>
      <c r="I15" s="329"/>
      <c r="J15" s="269"/>
      <c r="K15" s="269"/>
      <c r="L15" s="269"/>
      <c r="M15" s="269"/>
      <c r="N15" s="312"/>
      <c r="O15" s="269"/>
      <c r="P15" s="269"/>
      <c r="Q15" s="331"/>
    </row>
    <row r="16" spans="1:17" ht="12.75">
      <c r="A16" s="140"/>
      <c r="B16" s="131">
        <v>1</v>
      </c>
      <c r="C16" s="131">
        <v>2</v>
      </c>
      <c r="D16" s="141" t="s">
        <v>169</v>
      </c>
      <c r="E16" s="131">
        <v>3</v>
      </c>
      <c r="F16" s="131">
        <v>4</v>
      </c>
      <c r="G16" s="131">
        <v>5</v>
      </c>
      <c r="H16" s="131">
        <v>6</v>
      </c>
      <c r="I16" s="141">
        <v>7</v>
      </c>
      <c r="J16" s="131">
        <v>8</v>
      </c>
      <c r="K16" s="131">
        <v>9</v>
      </c>
      <c r="L16" s="131">
        <v>10</v>
      </c>
      <c r="M16" s="131">
        <v>11</v>
      </c>
      <c r="N16" s="139">
        <v>12</v>
      </c>
      <c r="O16" s="131">
        <v>13</v>
      </c>
      <c r="P16" s="131">
        <v>14</v>
      </c>
      <c r="Q16" s="138">
        <v>15</v>
      </c>
    </row>
    <row r="17" spans="1:17" ht="12.75">
      <c r="A17" s="142" t="s">
        <v>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28"/>
      <c r="M17" s="28"/>
      <c r="N17" s="32"/>
      <c r="O17" s="32"/>
      <c r="P17" s="32"/>
      <c r="Q17" s="33"/>
    </row>
    <row r="18" spans="1:17" ht="12.75">
      <c r="A18" s="132" t="s">
        <v>71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28"/>
      <c r="M18" s="28"/>
      <c r="N18" s="32"/>
      <c r="O18" s="32"/>
      <c r="P18" s="32"/>
      <c r="Q18" s="33"/>
    </row>
    <row r="19" spans="1:17" ht="12.75">
      <c r="A19" s="132" t="s">
        <v>44</v>
      </c>
      <c r="B19" s="16">
        <v>1018</v>
      </c>
      <c r="C19" s="16">
        <v>0</v>
      </c>
      <c r="D19" s="16">
        <v>0</v>
      </c>
      <c r="E19" s="16">
        <v>0</v>
      </c>
      <c r="F19" s="16">
        <f aca="true" t="shared" si="0" ref="F19:F25">SUM(B19+C19-E19)</f>
        <v>1018</v>
      </c>
      <c r="G19" s="16">
        <v>0</v>
      </c>
      <c r="H19" s="16">
        <v>0</v>
      </c>
      <c r="I19" s="16">
        <f aca="true" t="shared" si="1" ref="I19:I25">SUM(F19+G19-H19)</f>
        <v>1018</v>
      </c>
      <c r="J19" s="16">
        <v>10</v>
      </c>
      <c r="K19" s="16">
        <v>0</v>
      </c>
      <c r="L19" s="28">
        <v>0</v>
      </c>
      <c r="M19" s="28">
        <f aca="true" t="shared" si="2" ref="M19:M24">SUM(J19+K19-L19)</f>
        <v>10</v>
      </c>
      <c r="N19" s="32">
        <v>0</v>
      </c>
      <c r="O19" s="32">
        <v>0</v>
      </c>
      <c r="P19" s="32">
        <f aca="true" t="shared" si="3" ref="P19:P25">SUM(M19+N19-O19)</f>
        <v>10</v>
      </c>
      <c r="Q19" s="33">
        <f aca="true" t="shared" si="4" ref="Q19:Q24">SUM(I19-P19)</f>
        <v>1008</v>
      </c>
    </row>
    <row r="20" spans="1:17" ht="12.75">
      <c r="A20" s="132" t="s">
        <v>45</v>
      </c>
      <c r="B20" s="25">
        <v>1505</v>
      </c>
      <c r="C20" s="25">
        <v>0</v>
      </c>
      <c r="D20" s="25">
        <v>0</v>
      </c>
      <c r="E20" s="25">
        <v>0</v>
      </c>
      <c r="F20" s="16">
        <f t="shared" si="0"/>
        <v>1505</v>
      </c>
      <c r="G20" s="25">
        <v>0</v>
      </c>
      <c r="H20" s="25">
        <v>0</v>
      </c>
      <c r="I20" s="16">
        <f t="shared" si="1"/>
        <v>1505</v>
      </c>
      <c r="J20" s="25">
        <v>790</v>
      </c>
      <c r="K20" s="25">
        <v>15</v>
      </c>
      <c r="L20" s="28">
        <v>0</v>
      </c>
      <c r="M20" s="28">
        <f t="shared" si="2"/>
        <v>805</v>
      </c>
      <c r="N20" s="32">
        <v>0</v>
      </c>
      <c r="O20" s="32">
        <v>0</v>
      </c>
      <c r="P20" s="32">
        <f t="shared" si="3"/>
        <v>805</v>
      </c>
      <c r="Q20" s="33">
        <f t="shared" si="4"/>
        <v>700</v>
      </c>
    </row>
    <row r="21" spans="1:17" ht="12.75">
      <c r="A21" s="132" t="s">
        <v>46</v>
      </c>
      <c r="B21" s="25">
        <v>1686</v>
      </c>
      <c r="C21" s="25">
        <v>2</v>
      </c>
      <c r="D21" s="25">
        <v>0</v>
      </c>
      <c r="E21" s="25">
        <v>0</v>
      </c>
      <c r="F21" s="16">
        <f t="shared" si="0"/>
        <v>1688</v>
      </c>
      <c r="G21" s="25">
        <v>0</v>
      </c>
      <c r="H21" s="25">
        <v>0</v>
      </c>
      <c r="I21" s="16">
        <f t="shared" si="1"/>
        <v>1688</v>
      </c>
      <c r="J21" s="25">
        <v>1582</v>
      </c>
      <c r="K21" s="25">
        <v>13</v>
      </c>
      <c r="L21" s="28">
        <v>0</v>
      </c>
      <c r="M21" s="28">
        <f t="shared" si="2"/>
        <v>1595</v>
      </c>
      <c r="N21" s="32">
        <v>0</v>
      </c>
      <c r="O21" s="34">
        <v>0</v>
      </c>
      <c r="P21" s="32">
        <f t="shared" si="3"/>
        <v>1595</v>
      </c>
      <c r="Q21" s="33">
        <f t="shared" si="4"/>
        <v>93</v>
      </c>
    </row>
    <row r="22" spans="1:17" ht="12.75">
      <c r="A22" s="132" t="s">
        <v>47</v>
      </c>
      <c r="B22" s="25">
        <v>596</v>
      </c>
      <c r="C22" s="25">
        <v>0</v>
      </c>
      <c r="D22" s="25">
        <v>0</v>
      </c>
      <c r="E22" s="25">
        <v>0</v>
      </c>
      <c r="F22" s="16">
        <f t="shared" si="0"/>
        <v>596</v>
      </c>
      <c r="G22" s="25">
        <v>0</v>
      </c>
      <c r="H22" s="25">
        <v>0</v>
      </c>
      <c r="I22" s="16">
        <f t="shared" si="1"/>
        <v>596</v>
      </c>
      <c r="J22" s="25">
        <v>424</v>
      </c>
      <c r="K22" s="25">
        <v>6</v>
      </c>
      <c r="L22" s="28">
        <v>0</v>
      </c>
      <c r="M22" s="28">
        <f t="shared" si="2"/>
        <v>430</v>
      </c>
      <c r="N22" s="32">
        <v>0</v>
      </c>
      <c r="O22" s="32">
        <v>0</v>
      </c>
      <c r="P22" s="32">
        <f t="shared" si="3"/>
        <v>430</v>
      </c>
      <c r="Q22" s="33">
        <f t="shared" si="4"/>
        <v>166</v>
      </c>
    </row>
    <row r="23" spans="1:17" ht="12.75">
      <c r="A23" s="132" t="s">
        <v>48</v>
      </c>
      <c r="B23" s="25">
        <v>353</v>
      </c>
      <c r="C23" s="25">
        <v>0</v>
      </c>
      <c r="D23" s="25">
        <v>0</v>
      </c>
      <c r="E23" s="25">
        <v>0</v>
      </c>
      <c r="F23" s="25">
        <f t="shared" si="0"/>
        <v>353</v>
      </c>
      <c r="G23" s="25">
        <v>0</v>
      </c>
      <c r="H23" s="25">
        <v>0</v>
      </c>
      <c r="I23" s="25">
        <f t="shared" si="1"/>
        <v>353</v>
      </c>
      <c r="J23" s="25">
        <v>312</v>
      </c>
      <c r="K23" s="25">
        <v>2</v>
      </c>
      <c r="L23" s="28">
        <v>0</v>
      </c>
      <c r="M23" s="28">
        <f t="shared" si="2"/>
        <v>314</v>
      </c>
      <c r="N23" s="32">
        <v>0</v>
      </c>
      <c r="O23" s="34">
        <v>0</v>
      </c>
      <c r="P23" s="32">
        <f t="shared" si="3"/>
        <v>314</v>
      </c>
      <c r="Q23" s="33">
        <f t="shared" si="4"/>
        <v>39</v>
      </c>
    </row>
    <row r="24" spans="1:17" ht="12.75">
      <c r="A24" s="132" t="s">
        <v>49</v>
      </c>
      <c r="B24" s="25">
        <v>0</v>
      </c>
      <c r="C24" s="25">
        <v>0</v>
      </c>
      <c r="D24" s="25">
        <v>0</v>
      </c>
      <c r="E24" s="25">
        <v>0</v>
      </c>
      <c r="F24" s="25">
        <f t="shared" si="0"/>
        <v>0</v>
      </c>
      <c r="G24" s="25">
        <v>0</v>
      </c>
      <c r="H24" s="25">
        <v>0</v>
      </c>
      <c r="I24" s="25">
        <f t="shared" si="1"/>
        <v>0</v>
      </c>
      <c r="J24" s="25">
        <v>0</v>
      </c>
      <c r="K24" s="25">
        <v>0</v>
      </c>
      <c r="L24" s="28">
        <v>0</v>
      </c>
      <c r="M24" s="28">
        <f t="shared" si="2"/>
        <v>0</v>
      </c>
      <c r="N24" s="32">
        <v>0</v>
      </c>
      <c r="O24" s="32">
        <v>0</v>
      </c>
      <c r="P24" s="32">
        <f t="shared" si="3"/>
        <v>0</v>
      </c>
      <c r="Q24" s="33">
        <f t="shared" si="4"/>
        <v>0</v>
      </c>
    </row>
    <row r="25" spans="1:17" ht="12.75" customHeight="1">
      <c r="A25" s="310" t="s">
        <v>50</v>
      </c>
      <c r="B25" s="293">
        <v>141</v>
      </c>
      <c r="C25" s="293">
        <v>29</v>
      </c>
      <c r="D25" s="293">
        <v>0</v>
      </c>
      <c r="E25" s="293">
        <v>5</v>
      </c>
      <c r="F25" s="293">
        <f t="shared" si="0"/>
        <v>165</v>
      </c>
      <c r="G25" s="293">
        <v>0</v>
      </c>
      <c r="H25" s="293">
        <v>0</v>
      </c>
      <c r="I25" s="293">
        <f t="shared" si="1"/>
        <v>165</v>
      </c>
      <c r="J25" s="293">
        <v>48</v>
      </c>
      <c r="K25" s="293">
        <v>1</v>
      </c>
      <c r="L25" s="293">
        <v>0</v>
      </c>
      <c r="M25" s="293">
        <f>+J25+K25-L25</f>
        <v>49</v>
      </c>
      <c r="N25" s="293">
        <v>0</v>
      </c>
      <c r="O25" s="293">
        <v>0</v>
      </c>
      <c r="P25" s="293">
        <f t="shared" si="3"/>
        <v>49</v>
      </c>
      <c r="Q25" s="299">
        <f>SUM(I25-P25)</f>
        <v>116</v>
      </c>
    </row>
    <row r="26" spans="1:17" ht="12.75">
      <c r="A26" s="311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300"/>
    </row>
    <row r="27" spans="1:17" ht="12.75" customHeight="1">
      <c r="A27" s="143" t="s">
        <v>72</v>
      </c>
      <c r="B27" s="50">
        <f>SUM(B19:B26)</f>
        <v>5299</v>
      </c>
      <c r="C27" s="50">
        <f aca="true" t="shared" si="5" ref="C27:Q27">SUM(C19:C26)</f>
        <v>31</v>
      </c>
      <c r="D27" s="50">
        <f t="shared" si="5"/>
        <v>0</v>
      </c>
      <c r="E27" s="50">
        <f t="shared" si="5"/>
        <v>5</v>
      </c>
      <c r="F27" s="50">
        <f t="shared" si="5"/>
        <v>5325</v>
      </c>
      <c r="G27" s="50">
        <f t="shared" si="5"/>
        <v>0</v>
      </c>
      <c r="H27" s="50">
        <f t="shared" si="5"/>
        <v>0</v>
      </c>
      <c r="I27" s="50">
        <f t="shared" si="5"/>
        <v>5325</v>
      </c>
      <c r="J27" s="50">
        <f t="shared" si="5"/>
        <v>3166</v>
      </c>
      <c r="K27" s="50">
        <f t="shared" si="5"/>
        <v>37</v>
      </c>
      <c r="L27" s="50">
        <f t="shared" si="5"/>
        <v>0</v>
      </c>
      <c r="M27" s="50">
        <f t="shared" si="5"/>
        <v>3203</v>
      </c>
      <c r="N27" s="50">
        <f t="shared" si="5"/>
        <v>0</v>
      </c>
      <c r="O27" s="50">
        <f t="shared" si="5"/>
        <v>0</v>
      </c>
      <c r="P27" s="50">
        <f t="shared" si="5"/>
        <v>3203</v>
      </c>
      <c r="Q27" s="53">
        <f t="shared" si="5"/>
        <v>2122</v>
      </c>
    </row>
    <row r="28" spans="1:17" ht="12.75">
      <c r="A28" s="14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8"/>
      <c r="M28" s="28"/>
      <c r="N28" s="32"/>
      <c r="O28" s="32"/>
      <c r="P28" s="32"/>
      <c r="Q28" s="33"/>
    </row>
    <row r="29" spans="1:17" ht="12.75">
      <c r="A29" s="145" t="s">
        <v>52</v>
      </c>
      <c r="B29" s="25">
        <v>83</v>
      </c>
      <c r="C29" s="25">
        <v>6</v>
      </c>
      <c r="D29" s="25">
        <v>0</v>
      </c>
      <c r="E29" s="25">
        <v>0</v>
      </c>
      <c r="F29" s="25">
        <f>SUM(B29+C29-E29)</f>
        <v>89</v>
      </c>
      <c r="G29" s="25">
        <v>0</v>
      </c>
      <c r="H29" s="25">
        <v>0</v>
      </c>
      <c r="I29" s="25">
        <f>SUM(F29+G29-H29)</f>
        <v>89</v>
      </c>
      <c r="J29" s="25">
        <v>52</v>
      </c>
      <c r="K29" s="25">
        <v>2</v>
      </c>
      <c r="L29" s="28">
        <v>0</v>
      </c>
      <c r="M29" s="28">
        <f>SUM(J29+K29-L29)</f>
        <v>54</v>
      </c>
      <c r="N29" s="32">
        <v>0</v>
      </c>
      <c r="O29" s="32">
        <v>0</v>
      </c>
      <c r="P29" s="32">
        <f>SUM(M29+N29-O29)</f>
        <v>54</v>
      </c>
      <c r="Q29" s="33">
        <f>SUM(I29-P29)</f>
        <v>35</v>
      </c>
    </row>
    <row r="30" spans="1:17" ht="12.75">
      <c r="A30" s="146" t="s">
        <v>53</v>
      </c>
      <c r="B30" s="25">
        <v>0</v>
      </c>
      <c r="C30" s="25">
        <v>0</v>
      </c>
      <c r="D30" s="25">
        <v>0</v>
      </c>
      <c r="E30" s="25">
        <v>0</v>
      </c>
      <c r="F30" s="25">
        <f>SUM(B30+C30-E30)</f>
        <v>0</v>
      </c>
      <c r="G30" s="25">
        <v>0</v>
      </c>
      <c r="H30" s="25">
        <v>0</v>
      </c>
      <c r="I30" s="25">
        <f>SUM(F30+G30-H30)</f>
        <v>0</v>
      </c>
      <c r="J30" s="25">
        <v>0</v>
      </c>
      <c r="K30" s="25">
        <v>0</v>
      </c>
      <c r="L30" s="28">
        <v>0</v>
      </c>
      <c r="M30" s="28">
        <f>SUM(J30+K30-L30)</f>
        <v>0</v>
      </c>
      <c r="N30" s="32">
        <v>0</v>
      </c>
      <c r="O30" s="32">
        <v>0</v>
      </c>
      <c r="P30" s="32">
        <f>SUM(M30+N30-O30)</f>
        <v>0</v>
      </c>
      <c r="Q30" s="33">
        <f>SUM(I30-P30)</f>
        <v>0</v>
      </c>
    </row>
    <row r="31" spans="1:17" ht="12.75">
      <c r="A31" s="146" t="s">
        <v>54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8">
        <v>0</v>
      </c>
      <c r="M31" s="28">
        <v>0</v>
      </c>
      <c r="N31" s="32">
        <v>0</v>
      </c>
      <c r="O31" s="32">
        <v>0</v>
      </c>
      <c r="P31" s="32">
        <v>0</v>
      </c>
      <c r="Q31" s="33">
        <v>0</v>
      </c>
    </row>
    <row r="32" spans="1:17" ht="12.75">
      <c r="A32" s="303" t="s">
        <v>51</v>
      </c>
      <c r="B32" s="304">
        <v>0</v>
      </c>
      <c r="C32" s="304">
        <v>0</v>
      </c>
      <c r="D32" s="304">
        <v>0</v>
      </c>
      <c r="E32" s="304">
        <v>0</v>
      </c>
      <c r="F32" s="304">
        <v>0</v>
      </c>
      <c r="G32" s="304">
        <v>0</v>
      </c>
      <c r="H32" s="304">
        <v>0</v>
      </c>
      <c r="I32" s="304">
        <v>0</v>
      </c>
      <c r="J32" s="304">
        <v>0</v>
      </c>
      <c r="K32" s="304">
        <v>0</v>
      </c>
      <c r="L32" s="301">
        <v>0</v>
      </c>
      <c r="M32" s="301">
        <v>0</v>
      </c>
      <c r="N32" s="295">
        <v>0</v>
      </c>
      <c r="O32" s="295">
        <v>0</v>
      </c>
      <c r="P32" s="295">
        <v>0</v>
      </c>
      <c r="Q32" s="297">
        <v>0</v>
      </c>
    </row>
    <row r="33" spans="1:17" ht="12.75">
      <c r="A33" s="303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2"/>
      <c r="M33" s="302"/>
      <c r="N33" s="296"/>
      <c r="O33" s="296"/>
      <c r="P33" s="296"/>
      <c r="Q33" s="298"/>
    </row>
    <row r="34" spans="1:17" ht="12.75">
      <c r="A34" s="143" t="s">
        <v>73</v>
      </c>
      <c r="B34" s="50">
        <f>SUM(B29:B33)</f>
        <v>83</v>
      </c>
      <c r="C34" s="50">
        <f aca="true" t="shared" si="6" ref="C34:Q34">SUM(C29:C33)</f>
        <v>6</v>
      </c>
      <c r="D34" s="50">
        <f t="shared" si="6"/>
        <v>0</v>
      </c>
      <c r="E34" s="50">
        <f t="shared" si="6"/>
        <v>0</v>
      </c>
      <c r="F34" s="50">
        <f t="shared" si="6"/>
        <v>89</v>
      </c>
      <c r="G34" s="50">
        <f t="shared" si="6"/>
        <v>0</v>
      </c>
      <c r="H34" s="50">
        <f t="shared" si="6"/>
        <v>0</v>
      </c>
      <c r="I34" s="50">
        <f t="shared" si="6"/>
        <v>89</v>
      </c>
      <c r="J34" s="50">
        <f t="shared" si="6"/>
        <v>52</v>
      </c>
      <c r="K34" s="50">
        <f t="shared" si="6"/>
        <v>2</v>
      </c>
      <c r="L34" s="50">
        <f t="shared" si="6"/>
        <v>0</v>
      </c>
      <c r="M34" s="50">
        <f t="shared" si="6"/>
        <v>54</v>
      </c>
      <c r="N34" s="50">
        <f t="shared" si="6"/>
        <v>0</v>
      </c>
      <c r="O34" s="50">
        <f t="shared" si="6"/>
        <v>0</v>
      </c>
      <c r="P34" s="50">
        <f t="shared" si="6"/>
        <v>54</v>
      </c>
      <c r="Q34" s="53">
        <f t="shared" si="6"/>
        <v>35</v>
      </c>
    </row>
    <row r="35" spans="1:17" ht="12.75">
      <c r="A35" s="147" t="s">
        <v>83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6"/>
      <c r="N35" s="37"/>
      <c r="O35" s="37"/>
      <c r="P35" s="37"/>
      <c r="Q35" s="38"/>
    </row>
    <row r="36" spans="1:17" ht="12.75">
      <c r="A36" s="146" t="s">
        <v>82</v>
      </c>
      <c r="B36" s="25">
        <f>SUM(B37:B40)</f>
        <v>0</v>
      </c>
      <c r="C36" s="25">
        <f>SUM(C37:C40)</f>
        <v>0</v>
      </c>
      <c r="D36" s="51" t="s">
        <v>171</v>
      </c>
      <c r="E36" s="25">
        <f>SUM(E37:E40)</f>
        <v>0</v>
      </c>
      <c r="F36" s="25">
        <f aca="true" t="shared" si="7" ref="F36:Q36">SUM(F37:F40)</f>
        <v>0</v>
      </c>
      <c r="G36" s="25">
        <f t="shared" si="7"/>
        <v>0</v>
      </c>
      <c r="H36" s="25">
        <f t="shared" si="7"/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54">
        <f t="shared" si="7"/>
        <v>0</v>
      </c>
    </row>
    <row r="37" spans="1:17" ht="12.75">
      <c r="A37" s="146" t="s">
        <v>36</v>
      </c>
      <c r="B37" s="25">
        <v>0</v>
      </c>
      <c r="C37" s="25">
        <v>0</v>
      </c>
      <c r="D37" s="51" t="s">
        <v>171</v>
      </c>
      <c r="E37" s="25">
        <v>0</v>
      </c>
      <c r="F37" s="25">
        <f>SUM(B37+C37-E37)</f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8">
        <v>0</v>
      </c>
      <c r="M37" s="28">
        <v>0</v>
      </c>
      <c r="N37" s="32">
        <v>0</v>
      </c>
      <c r="O37" s="32">
        <v>0</v>
      </c>
      <c r="P37" s="32">
        <v>0</v>
      </c>
      <c r="Q37" s="33">
        <v>0</v>
      </c>
    </row>
    <row r="38" spans="1:17" ht="12.75">
      <c r="A38" s="146" t="s">
        <v>37</v>
      </c>
      <c r="B38" s="25">
        <v>0</v>
      </c>
      <c r="C38" s="25">
        <v>0</v>
      </c>
      <c r="D38" s="51" t="s">
        <v>171</v>
      </c>
      <c r="E38" s="25">
        <v>0</v>
      </c>
      <c r="F38" s="25">
        <f>SUM(B38+C38-E38)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8">
        <v>0</v>
      </c>
      <c r="M38" s="28">
        <v>0</v>
      </c>
      <c r="N38" s="32">
        <v>0</v>
      </c>
      <c r="O38" s="32">
        <v>0</v>
      </c>
      <c r="P38" s="32">
        <v>0</v>
      </c>
      <c r="Q38" s="33">
        <v>0</v>
      </c>
    </row>
    <row r="39" spans="1:17" ht="12.75">
      <c r="A39" s="146" t="s">
        <v>55</v>
      </c>
      <c r="B39" s="25">
        <v>0</v>
      </c>
      <c r="C39" s="25">
        <v>0</v>
      </c>
      <c r="D39" s="51" t="s">
        <v>171</v>
      </c>
      <c r="E39" s="25">
        <v>0</v>
      </c>
      <c r="F39" s="25">
        <f>SUM(B39+C39-E39)</f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8">
        <v>0</v>
      </c>
      <c r="M39" s="28">
        <v>0</v>
      </c>
      <c r="N39" s="32">
        <v>0</v>
      </c>
      <c r="O39" s="32">
        <v>0</v>
      </c>
      <c r="P39" s="32">
        <v>0</v>
      </c>
      <c r="Q39" s="33">
        <v>0</v>
      </c>
    </row>
    <row r="40" spans="1:17" ht="12.75">
      <c r="A40" s="146" t="s">
        <v>56</v>
      </c>
      <c r="B40" s="25">
        <v>0</v>
      </c>
      <c r="C40" s="25">
        <v>0</v>
      </c>
      <c r="D40" s="51" t="s">
        <v>171</v>
      </c>
      <c r="E40" s="25">
        <v>0</v>
      </c>
      <c r="F40" s="25">
        <f>SUM(B40+C40-E40)</f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8">
        <v>0</v>
      </c>
      <c r="M40" s="28">
        <v>0</v>
      </c>
      <c r="N40" s="32">
        <v>0</v>
      </c>
      <c r="O40" s="32">
        <v>0</v>
      </c>
      <c r="P40" s="32">
        <v>0</v>
      </c>
      <c r="Q40" s="33">
        <v>0</v>
      </c>
    </row>
    <row r="41" spans="1:17" ht="12.75">
      <c r="A41" s="146" t="s">
        <v>57</v>
      </c>
      <c r="B41" s="25">
        <v>0</v>
      </c>
      <c r="C41" s="25">
        <v>0</v>
      </c>
      <c r="D41" s="51" t="s">
        <v>171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8">
        <v>0</v>
      </c>
      <c r="M41" s="28">
        <v>0</v>
      </c>
      <c r="N41" s="32">
        <v>0</v>
      </c>
      <c r="O41" s="32">
        <v>0</v>
      </c>
      <c r="P41" s="32">
        <v>0</v>
      </c>
      <c r="Q41" s="33">
        <v>0</v>
      </c>
    </row>
    <row r="42" spans="1:17" ht="12.75">
      <c r="A42" s="146" t="s">
        <v>58</v>
      </c>
      <c r="B42" s="16">
        <v>0</v>
      </c>
      <c r="C42" s="16">
        <v>0</v>
      </c>
      <c r="D42" s="51" t="s">
        <v>171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39">
        <v>0</v>
      </c>
    </row>
    <row r="43" spans="1:17" ht="12.75">
      <c r="A43" s="143" t="s">
        <v>74</v>
      </c>
      <c r="B43" s="52">
        <f>SUM(B36+B41+B42)</f>
        <v>0</v>
      </c>
      <c r="C43" s="52">
        <f>SUM(C36+C41+C42)</f>
        <v>0</v>
      </c>
      <c r="D43" s="51"/>
      <c r="E43" s="52">
        <f>SUM(E36+E41+E42)</f>
        <v>0</v>
      </c>
      <c r="F43" s="52">
        <f aca="true" t="shared" si="8" ref="F43:Q43">SUM(F36+F41+F42)</f>
        <v>0</v>
      </c>
      <c r="G43" s="52">
        <f t="shared" si="8"/>
        <v>0</v>
      </c>
      <c r="H43" s="52">
        <f t="shared" si="8"/>
        <v>0</v>
      </c>
      <c r="I43" s="52">
        <f t="shared" si="8"/>
        <v>0</v>
      </c>
      <c r="J43" s="52">
        <f t="shared" si="8"/>
        <v>0</v>
      </c>
      <c r="K43" s="52">
        <f t="shared" si="8"/>
        <v>0</v>
      </c>
      <c r="L43" s="52">
        <f t="shared" si="8"/>
        <v>0</v>
      </c>
      <c r="M43" s="52">
        <f t="shared" si="8"/>
        <v>0</v>
      </c>
      <c r="N43" s="52">
        <f t="shared" si="8"/>
        <v>0</v>
      </c>
      <c r="O43" s="52">
        <f t="shared" si="8"/>
        <v>0</v>
      </c>
      <c r="P43" s="52">
        <f t="shared" si="8"/>
        <v>0</v>
      </c>
      <c r="Q43" s="55">
        <f t="shared" si="8"/>
        <v>0</v>
      </c>
    </row>
    <row r="44" spans="1:17" ht="12.75">
      <c r="A44" s="142" t="s">
        <v>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39"/>
    </row>
    <row r="45" spans="1:17" ht="12.75">
      <c r="A45" s="132" t="s">
        <v>84</v>
      </c>
      <c r="B45" s="25">
        <v>0</v>
      </c>
      <c r="C45" s="25">
        <v>0</v>
      </c>
      <c r="D45" s="51" t="s">
        <v>171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8">
        <v>0</v>
      </c>
      <c r="M45" s="28">
        <v>0</v>
      </c>
      <c r="N45" s="32">
        <v>0</v>
      </c>
      <c r="O45" s="32">
        <v>0</v>
      </c>
      <c r="P45" s="32">
        <v>0</v>
      </c>
      <c r="Q45" s="33">
        <v>0</v>
      </c>
    </row>
    <row r="46" spans="1:17" ht="12.75">
      <c r="A46" s="132" t="s">
        <v>85</v>
      </c>
      <c r="B46" s="16">
        <v>0</v>
      </c>
      <c r="C46" s="16">
        <v>0</v>
      </c>
      <c r="D46" s="51" t="s">
        <v>171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28">
        <v>0</v>
      </c>
      <c r="M46" s="28">
        <v>0</v>
      </c>
      <c r="N46" s="32">
        <v>0</v>
      </c>
      <c r="O46" s="32">
        <v>0</v>
      </c>
      <c r="P46" s="32">
        <v>0</v>
      </c>
      <c r="Q46" s="33">
        <v>0</v>
      </c>
    </row>
    <row r="47" spans="1:17" ht="12.75">
      <c r="A47" s="143" t="s">
        <v>32</v>
      </c>
      <c r="B47" s="52">
        <f>SUM(B45:B46)</f>
        <v>0</v>
      </c>
      <c r="C47" s="52">
        <f>SUM(C45:C46)</f>
        <v>0</v>
      </c>
      <c r="D47" s="51"/>
      <c r="E47" s="52">
        <f>SUM(E45:E46)</f>
        <v>0</v>
      </c>
      <c r="F47" s="52">
        <f aca="true" t="shared" si="9" ref="F47:Q47">SUM(F45:F46)</f>
        <v>0</v>
      </c>
      <c r="G47" s="52">
        <f t="shared" si="9"/>
        <v>0</v>
      </c>
      <c r="H47" s="52">
        <f t="shared" si="9"/>
        <v>0</v>
      </c>
      <c r="I47" s="52">
        <f t="shared" si="9"/>
        <v>0</v>
      </c>
      <c r="J47" s="52">
        <f t="shared" si="9"/>
        <v>0</v>
      </c>
      <c r="K47" s="52">
        <f t="shared" si="9"/>
        <v>0</v>
      </c>
      <c r="L47" s="52">
        <f t="shared" si="9"/>
        <v>0</v>
      </c>
      <c r="M47" s="52">
        <f t="shared" si="9"/>
        <v>0</v>
      </c>
      <c r="N47" s="52">
        <f t="shared" si="9"/>
        <v>0</v>
      </c>
      <c r="O47" s="52">
        <f t="shared" si="9"/>
        <v>0</v>
      </c>
      <c r="P47" s="52">
        <f t="shared" si="9"/>
        <v>0</v>
      </c>
      <c r="Q47" s="55">
        <f t="shared" si="9"/>
        <v>0</v>
      </c>
    </row>
    <row r="48" spans="1:17" ht="13.5" thickBot="1">
      <c r="A48" s="148" t="s">
        <v>75</v>
      </c>
      <c r="B48" s="40">
        <f>SUM(B27+B34+B43+B47)</f>
        <v>5382</v>
      </c>
      <c r="C48" s="40">
        <f aca="true" t="shared" si="10" ref="C48:Q48">SUM(C27+C34+C43+C47)</f>
        <v>37</v>
      </c>
      <c r="D48" s="40">
        <f t="shared" si="10"/>
        <v>0</v>
      </c>
      <c r="E48" s="40">
        <f t="shared" si="10"/>
        <v>5</v>
      </c>
      <c r="F48" s="40">
        <f t="shared" si="10"/>
        <v>5414</v>
      </c>
      <c r="G48" s="40">
        <f t="shared" si="10"/>
        <v>0</v>
      </c>
      <c r="H48" s="40">
        <f t="shared" si="10"/>
        <v>0</v>
      </c>
      <c r="I48" s="40">
        <f t="shared" si="10"/>
        <v>5414</v>
      </c>
      <c r="J48" s="40">
        <f t="shared" si="10"/>
        <v>3218</v>
      </c>
      <c r="K48" s="40">
        <f t="shared" si="10"/>
        <v>39</v>
      </c>
      <c r="L48" s="40">
        <f t="shared" si="10"/>
        <v>0</v>
      </c>
      <c r="M48" s="40">
        <f t="shared" si="10"/>
        <v>3257</v>
      </c>
      <c r="N48" s="40">
        <f t="shared" si="10"/>
        <v>0</v>
      </c>
      <c r="O48" s="40">
        <f t="shared" si="10"/>
        <v>0</v>
      </c>
      <c r="P48" s="40">
        <f t="shared" si="10"/>
        <v>3257</v>
      </c>
      <c r="Q48" s="41">
        <f t="shared" si="10"/>
        <v>2157</v>
      </c>
    </row>
    <row r="49" spans="1:17" ht="13.5" thickBot="1">
      <c r="A49" s="306" t="s">
        <v>248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8"/>
    </row>
    <row r="50" spans="3:7" ht="12.75">
      <c r="C50" t="s">
        <v>273</v>
      </c>
      <c r="G50" t="s">
        <v>272</v>
      </c>
    </row>
  </sheetData>
  <sheetProtection password="C7BA" sheet="1" objects="1" scenarios="1" selectLockedCells="1" selectUnlockedCells="1"/>
  <mergeCells count="59">
    <mergeCell ref="A2:Q2"/>
    <mergeCell ref="A1:Q1"/>
    <mergeCell ref="A4:A15"/>
    <mergeCell ref="B4:F5"/>
    <mergeCell ref="G4:H5"/>
    <mergeCell ref="I4:I15"/>
    <mergeCell ref="J4:M5"/>
    <mergeCell ref="N4:O5"/>
    <mergeCell ref="P4:P15"/>
    <mergeCell ref="Q4:Q15"/>
    <mergeCell ref="O6:O15"/>
    <mergeCell ref="G6:G15"/>
    <mergeCell ref="H6:H15"/>
    <mergeCell ref="J6:J15"/>
    <mergeCell ref="K6:K15"/>
    <mergeCell ref="L6:L15"/>
    <mergeCell ref="C6:C15"/>
    <mergeCell ref="E32:E33"/>
    <mergeCell ref="D6:D15"/>
    <mergeCell ref="E6:E15"/>
    <mergeCell ref="F6:F15"/>
    <mergeCell ref="L32:L33"/>
    <mergeCell ref="J32:J33"/>
    <mergeCell ref="K32:K33"/>
    <mergeCell ref="I32:I33"/>
    <mergeCell ref="G32:G33"/>
    <mergeCell ref="A49:Q49"/>
    <mergeCell ref="P3:Q3"/>
    <mergeCell ref="A25:A26"/>
    <mergeCell ref="B25:B26"/>
    <mergeCell ref="C25:C26"/>
    <mergeCell ref="D25:D26"/>
    <mergeCell ref="H32:H33"/>
    <mergeCell ref="B6:B15"/>
    <mergeCell ref="M6:M15"/>
    <mergeCell ref="N6:N15"/>
    <mergeCell ref="A32:A33"/>
    <mergeCell ref="B32:B33"/>
    <mergeCell ref="C32:C33"/>
    <mergeCell ref="D32:D33"/>
    <mergeCell ref="L25:L26"/>
    <mergeCell ref="M25:M26"/>
    <mergeCell ref="K25:K26"/>
    <mergeCell ref="E25:E26"/>
    <mergeCell ref="F25:F26"/>
    <mergeCell ref="F32:F33"/>
    <mergeCell ref="M32:M33"/>
    <mergeCell ref="I25:I26"/>
    <mergeCell ref="J25:J26"/>
    <mergeCell ref="G25:G26"/>
    <mergeCell ref="H25:H26"/>
    <mergeCell ref="O25:O26"/>
    <mergeCell ref="P25:P26"/>
    <mergeCell ref="P32:P33"/>
    <mergeCell ref="Q32:Q33"/>
    <mergeCell ref="N32:N33"/>
    <mergeCell ref="O32:O33"/>
    <mergeCell ref="Q25:Q26"/>
    <mergeCell ref="N25:N26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0" customWidth="1"/>
    <col min="2" max="2" width="13.28125" style="0" customWidth="1"/>
    <col min="3" max="3" width="13.00390625" style="0" customWidth="1"/>
    <col min="4" max="4" width="12.57421875" style="0" customWidth="1"/>
    <col min="5" max="5" width="14.140625" style="0" customWidth="1"/>
  </cols>
  <sheetData>
    <row r="1" spans="1:5" ht="12.75">
      <c r="A1" s="341" t="s">
        <v>282</v>
      </c>
      <c r="B1" s="341"/>
      <c r="C1" s="341"/>
      <c r="D1" s="341"/>
      <c r="E1" s="3"/>
    </row>
    <row r="2" spans="1:5" ht="12.75">
      <c r="A2" s="341"/>
      <c r="B2" s="341"/>
      <c r="C2" s="341"/>
      <c r="D2" s="341"/>
      <c r="E2" s="4"/>
    </row>
    <row r="3" spans="1:5" ht="15.75">
      <c r="A3" s="344" t="s">
        <v>168</v>
      </c>
      <c r="B3" s="344"/>
      <c r="C3" s="344"/>
      <c r="D3" s="344"/>
      <c r="E3" s="4"/>
    </row>
    <row r="4" spans="1:5" ht="13.5" thickBot="1">
      <c r="A4" s="149"/>
      <c r="B4" s="150"/>
      <c r="C4" s="150"/>
      <c r="D4" s="151" t="s">
        <v>86</v>
      </c>
      <c r="E4" s="4"/>
    </row>
    <row r="5" spans="1:5" ht="12.75">
      <c r="A5" s="336" t="s">
        <v>6</v>
      </c>
      <c r="B5" s="338" t="s">
        <v>87</v>
      </c>
      <c r="C5" s="339" t="s">
        <v>88</v>
      </c>
      <c r="D5" s="342"/>
      <c r="E5" s="3"/>
    </row>
    <row r="6" spans="1:5" ht="12.75">
      <c r="A6" s="337"/>
      <c r="B6" s="335"/>
      <c r="C6" s="334" t="s">
        <v>89</v>
      </c>
      <c r="D6" s="343" t="s">
        <v>90</v>
      </c>
      <c r="E6" s="3"/>
    </row>
    <row r="7" spans="1:5" ht="12.75">
      <c r="A7" s="337"/>
      <c r="B7" s="335"/>
      <c r="C7" s="335"/>
      <c r="D7" s="343"/>
      <c r="E7" s="3"/>
    </row>
    <row r="8" spans="1:5" ht="12.75">
      <c r="A8" s="337"/>
      <c r="B8" s="335"/>
      <c r="C8" s="335"/>
      <c r="D8" s="343"/>
      <c r="E8" s="3"/>
    </row>
    <row r="9" spans="1:5" ht="12.75">
      <c r="A9" s="337"/>
      <c r="B9" s="335"/>
      <c r="C9" s="335"/>
      <c r="D9" s="343"/>
      <c r="E9" s="3"/>
    </row>
    <row r="10" spans="1:5" ht="12.75">
      <c r="A10" s="337"/>
      <c r="B10" s="335"/>
      <c r="C10" s="335"/>
      <c r="D10" s="343"/>
      <c r="E10" s="3"/>
    </row>
    <row r="11" spans="1:5" ht="12.75">
      <c r="A11" s="154" t="s">
        <v>91</v>
      </c>
      <c r="B11" s="42" t="s">
        <v>43</v>
      </c>
      <c r="C11" s="42" t="s">
        <v>42</v>
      </c>
      <c r="D11" s="43" t="s">
        <v>42</v>
      </c>
      <c r="E11" s="3"/>
    </row>
    <row r="12" spans="1:5" ht="12.75">
      <c r="A12" s="155" t="s">
        <v>92</v>
      </c>
      <c r="B12" s="45">
        <v>0</v>
      </c>
      <c r="C12" s="56">
        <v>0</v>
      </c>
      <c r="D12" s="57">
        <v>0</v>
      </c>
      <c r="E12" s="3"/>
    </row>
    <row r="13" spans="1:5" ht="12.75">
      <c r="A13" s="156" t="s">
        <v>93</v>
      </c>
      <c r="B13" s="31"/>
      <c r="C13" s="31"/>
      <c r="D13" s="58"/>
      <c r="E13" s="3"/>
    </row>
    <row r="14" spans="1:5" ht="12.75">
      <c r="A14" s="156" t="s">
        <v>161</v>
      </c>
      <c r="B14" s="31">
        <f>SUM(B15:B16)</f>
        <v>0</v>
      </c>
      <c r="C14" s="31">
        <f>SUM(C15:C16)</f>
        <v>0</v>
      </c>
      <c r="D14" s="58">
        <f>SUM(D15:D16)</f>
        <v>0</v>
      </c>
      <c r="E14" s="3"/>
    </row>
    <row r="15" spans="1:5" ht="12.75">
      <c r="A15" s="156" t="s">
        <v>115</v>
      </c>
      <c r="B15" s="31">
        <v>0</v>
      </c>
      <c r="C15" s="31">
        <v>0</v>
      </c>
      <c r="D15" s="58">
        <v>0</v>
      </c>
      <c r="E15" s="3"/>
    </row>
    <row r="16" spans="1:5" ht="12.75">
      <c r="A16" s="155" t="s">
        <v>116</v>
      </c>
      <c r="B16" s="30">
        <v>0</v>
      </c>
      <c r="C16" s="30">
        <v>0</v>
      </c>
      <c r="D16" s="59">
        <v>0</v>
      </c>
      <c r="E16" s="3"/>
    </row>
    <row r="17" spans="1:5" ht="12.75">
      <c r="A17" s="157" t="s">
        <v>117</v>
      </c>
      <c r="B17" s="30">
        <v>0</v>
      </c>
      <c r="C17" s="30">
        <v>0</v>
      </c>
      <c r="D17" s="59">
        <v>0</v>
      </c>
      <c r="E17" s="3"/>
    </row>
    <row r="18" spans="1:5" ht="12.75">
      <c r="A18" s="156" t="s">
        <v>162</v>
      </c>
      <c r="B18" s="31">
        <v>97</v>
      </c>
      <c r="C18" s="31">
        <f>SUM(C19:C21)</f>
        <v>0</v>
      </c>
      <c r="D18" s="58">
        <v>97</v>
      </c>
      <c r="E18" s="3"/>
    </row>
    <row r="19" spans="1:5" ht="12.75">
      <c r="A19" s="156" t="s">
        <v>118</v>
      </c>
      <c r="B19" s="31">
        <v>97</v>
      </c>
      <c r="C19" s="31">
        <v>0</v>
      </c>
      <c r="D19" s="58">
        <v>97</v>
      </c>
      <c r="E19" s="3"/>
    </row>
    <row r="20" spans="1:5" ht="12.75">
      <c r="A20" s="156" t="s">
        <v>119</v>
      </c>
      <c r="B20" s="31">
        <v>0</v>
      </c>
      <c r="C20" s="31">
        <v>0</v>
      </c>
      <c r="D20" s="58">
        <v>0</v>
      </c>
      <c r="E20" s="3"/>
    </row>
    <row r="21" spans="1:5" ht="12.75">
      <c r="A21" s="156" t="s">
        <v>120</v>
      </c>
      <c r="B21" s="31">
        <v>0</v>
      </c>
      <c r="C21" s="31">
        <v>0</v>
      </c>
      <c r="D21" s="58">
        <v>0</v>
      </c>
      <c r="E21" s="3"/>
    </row>
    <row r="22" spans="1:5" ht="12.75">
      <c r="A22" s="154" t="s">
        <v>94</v>
      </c>
      <c r="B22" s="60">
        <f>SUM(B14+B17+B18)</f>
        <v>97</v>
      </c>
      <c r="C22" s="60">
        <f>SUM(C14+C17+C18)</f>
        <v>0</v>
      </c>
      <c r="D22" s="61">
        <f>SUM(D14+D17+D18)</f>
        <v>97</v>
      </c>
      <c r="E22" s="3"/>
    </row>
    <row r="23" spans="1:5" ht="12.75">
      <c r="A23" s="156" t="s">
        <v>121</v>
      </c>
      <c r="B23" s="42"/>
      <c r="C23" s="42"/>
      <c r="D23" s="43"/>
      <c r="E23" s="3"/>
    </row>
    <row r="24" spans="1:5" ht="12.75">
      <c r="A24" s="156" t="s">
        <v>161</v>
      </c>
      <c r="B24" s="31">
        <f>SUM(B25:B27)</f>
        <v>0</v>
      </c>
      <c r="C24" s="31">
        <f>SUM(C25:C27)</f>
        <v>0</v>
      </c>
      <c r="D24" s="58">
        <f>SUM(D25:D27)</f>
        <v>0</v>
      </c>
      <c r="E24" s="3"/>
    </row>
    <row r="25" spans="1:5" ht="12.75">
      <c r="A25" s="156" t="s">
        <v>115</v>
      </c>
      <c r="B25" s="31">
        <v>0</v>
      </c>
      <c r="C25" s="31">
        <v>0</v>
      </c>
      <c r="D25" s="58">
        <v>0</v>
      </c>
      <c r="E25" s="3"/>
    </row>
    <row r="26" spans="1:5" ht="12.75">
      <c r="A26" s="156" t="s">
        <v>122</v>
      </c>
      <c r="B26" s="31">
        <v>0</v>
      </c>
      <c r="C26" s="31">
        <v>0</v>
      </c>
      <c r="D26" s="58">
        <v>0</v>
      </c>
      <c r="E26" s="3"/>
    </row>
    <row r="27" spans="1:5" ht="12.75">
      <c r="A27" s="156" t="s">
        <v>116</v>
      </c>
      <c r="B27" s="31">
        <v>0</v>
      </c>
      <c r="C27" s="31">
        <v>0</v>
      </c>
      <c r="D27" s="58">
        <v>0</v>
      </c>
      <c r="E27" s="3"/>
    </row>
    <row r="28" spans="1:5" ht="12.75">
      <c r="A28" s="156" t="s">
        <v>123</v>
      </c>
      <c r="B28" s="31">
        <v>830</v>
      </c>
      <c r="C28" s="31">
        <v>830</v>
      </c>
      <c r="D28" s="58">
        <v>0</v>
      </c>
      <c r="E28" s="3"/>
    </row>
    <row r="29" spans="1:5" ht="12.75">
      <c r="A29" s="156" t="s">
        <v>124</v>
      </c>
      <c r="B29" s="31">
        <v>514</v>
      </c>
      <c r="C29" s="31">
        <v>514</v>
      </c>
      <c r="D29" s="58">
        <v>0</v>
      </c>
      <c r="E29" s="3"/>
    </row>
    <row r="30" spans="1:5" ht="12.75">
      <c r="A30" s="156" t="s">
        <v>125</v>
      </c>
      <c r="B30" s="31">
        <v>0</v>
      </c>
      <c r="C30" s="31">
        <v>0</v>
      </c>
      <c r="D30" s="58">
        <v>0</v>
      </c>
      <c r="E30" s="3"/>
    </row>
    <row r="31" spans="1:5" ht="12.75">
      <c r="A31" s="156" t="s">
        <v>126</v>
      </c>
      <c r="B31" s="31">
        <v>3</v>
      </c>
      <c r="C31" s="31">
        <v>3</v>
      </c>
      <c r="D31" s="58">
        <v>0</v>
      </c>
      <c r="E31" s="3"/>
    </row>
    <row r="32" spans="1:5" ht="12.75">
      <c r="A32" s="156" t="s">
        <v>127</v>
      </c>
      <c r="B32" s="31">
        <v>0</v>
      </c>
      <c r="C32" s="31">
        <v>0</v>
      </c>
      <c r="D32" s="58">
        <v>0</v>
      </c>
      <c r="E32" s="3"/>
    </row>
    <row r="33" spans="1:5" ht="12.75">
      <c r="A33" s="156" t="s">
        <v>160</v>
      </c>
      <c r="B33" s="31">
        <f>SUM(B34:B38)</f>
        <v>6</v>
      </c>
      <c r="C33" s="31">
        <f>SUM(C34:C38)</f>
        <v>6</v>
      </c>
      <c r="D33" s="58">
        <f>SUM(D34:D38)</f>
        <v>0</v>
      </c>
      <c r="E33" s="3"/>
    </row>
    <row r="34" spans="1:5" ht="12.75">
      <c r="A34" s="156" t="s">
        <v>128</v>
      </c>
      <c r="B34" s="31">
        <v>0</v>
      </c>
      <c r="C34" s="31">
        <v>0</v>
      </c>
      <c r="D34" s="58">
        <v>0</v>
      </c>
      <c r="E34" s="3"/>
    </row>
    <row r="35" spans="1:5" ht="12.75">
      <c r="A35" s="156" t="s">
        <v>129</v>
      </c>
      <c r="B35" s="31">
        <v>0</v>
      </c>
      <c r="C35" s="31">
        <v>0</v>
      </c>
      <c r="D35" s="58">
        <v>0</v>
      </c>
      <c r="E35" s="3"/>
    </row>
    <row r="36" spans="1:5" ht="12.75">
      <c r="A36" s="156" t="s">
        <v>130</v>
      </c>
      <c r="B36" s="31">
        <v>6</v>
      </c>
      <c r="C36" s="31">
        <v>6</v>
      </c>
      <c r="D36" s="58">
        <v>0</v>
      </c>
      <c r="E36" s="3"/>
    </row>
    <row r="37" spans="1:5" ht="12.75">
      <c r="A37" s="156" t="s">
        <v>155</v>
      </c>
      <c r="B37" s="31">
        <v>0</v>
      </c>
      <c r="C37" s="31">
        <v>0</v>
      </c>
      <c r="D37" s="58">
        <v>0</v>
      </c>
      <c r="E37" s="3"/>
    </row>
    <row r="38" spans="1:5" ht="12.75">
      <c r="A38" s="156" t="s">
        <v>131</v>
      </c>
      <c r="B38" s="31">
        <v>0</v>
      </c>
      <c r="C38" s="31">
        <v>0</v>
      </c>
      <c r="D38" s="58">
        <v>0</v>
      </c>
      <c r="E38" s="3"/>
    </row>
    <row r="39" spans="1:5" ht="12.75">
      <c r="A39" s="156" t="s">
        <v>159</v>
      </c>
      <c r="B39" s="31">
        <f>SUM(B40:B43)</f>
        <v>101</v>
      </c>
      <c r="C39" s="31">
        <f>SUM(C40:C43)</f>
        <v>101</v>
      </c>
      <c r="D39" s="58">
        <f>SUM(D40:D43)</f>
        <v>0</v>
      </c>
      <c r="E39" s="3"/>
    </row>
    <row r="40" spans="1:5" ht="12.75">
      <c r="A40" s="156" t="s">
        <v>132</v>
      </c>
      <c r="B40" s="31">
        <v>0</v>
      </c>
      <c r="C40" s="31">
        <v>0</v>
      </c>
      <c r="D40" s="58">
        <v>0</v>
      </c>
      <c r="E40" s="3"/>
    </row>
    <row r="41" spans="1:5" ht="12.75">
      <c r="A41" s="156" t="s">
        <v>133</v>
      </c>
      <c r="B41" s="31">
        <v>0</v>
      </c>
      <c r="C41" s="31">
        <v>0</v>
      </c>
      <c r="D41" s="58">
        <v>0</v>
      </c>
      <c r="E41" s="3"/>
    </row>
    <row r="42" spans="1:5" ht="12.75">
      <c r="A42" s="156" t="s">
        <v>134</v>
      </c>
      <c r="B42" s="31">
        <v>0</v>
      </c>
      <c r="C42" s="31">
        <v>0</v>
      </c>
      <c r="D42" s="58">
        <v>0</v>
      </c>
      <c r="E42" s="3"/>
    </row>
    <row r="43" spans="1:5" ht="12.75">
      <c r="A43" s="156" t="s">
        <v>116</v>
      </c>
      <c r="B43" s="31">
        <v>101</v>
      </c>
      <c r="C43" s="31">
        <v>101</v>
      </c>
      <c r="D43" s="58">
        <v>0</v>
      </c>
      <c r="E43" s="3"/>
    </row>
    <row r="44" spans="1:5" ht="13.5" thickBot="1">
      <c r="A44" s="158" t="s">
        <v>95</v>
      </c>
      <c r="B44" s="167">
        <f>SUM(B24+B28+B29+B30+B31+B32+B33+B39)</f>
        <v>1454</v>
      </c>
      <c r="C44" s="167">
        <f>SUM(C24+C28+C29+C30+C31+C32+C33+C39)</f>
        <v>1454</v>
      </c>
      <c r="D44" s="165">
        <f>SUM(D24+D28+D29+D30+D31+D32+D33+D39)</f>
        <v>0</v>
      </c>
      <c r="E44" s="3"/>
    </row>
    <row r="45" spans="1:5" ht="13.5" thickBot="1">
      <c r="A45" s="205" t="s">
        <v>96</v>
      </c>
      <c r="B45" s="206">
        <f>SUM(B12+B22+B44)</f>
        <v>1551</v>
      </c>
      <c r="C45" s="206">
        <f>SUM(C12+C22+C44)</f>
        <v>1454</v>
      </c>
      <c r="D45" s="207">
        <f>SUM(D12+D22+D44)</f>
        <v>97</v>
      </c>
      <c r="E45" s="3"/>
    </row>
    <row r="46" spans="1:5" ht="12.75">
      <c r="A46" s="6"/>
      <c r="B46" s="7"/>
      <c r="C46" s="6"/>
      <c r="D46" s="5"/>
      <c r="E46" s="3"/>
    </row>
    <row r="47" spans="1:5" ht="13.5" thickBot="1">
      <c r="A47" s="159"/>
      <c r="B47" s="160"/>
      <c r="C47" s="160"/>
      <c r="D47" s="160"/>
      <c r="E47" s="151" t="s">
        <v>86</v>
      </c>
    </row>
    <row r="48" spans="1:5" ht="12.75">
      <c r="A48" s="336" t="s">
        <v>6</v>
      </c>
      <c r="B48" s="338" t="s">
        <v>97</v>
      </c>
      <c r="C48" s="339" t="s">
        <v>156</v>
      </c>
      <c r="D48" s="340"/>
      <c r="E48" s="332" t="s">
        <v>98</v>
      </c>
    </row>
    <row r="49" spans="1:5" ht="12.75">
      <c r="A49" s="337"/>
      <c r="B49" s="335"/>
      <c r="C49" s="334" t="s">
        <v>89</v>
      </c>
      <c r="D49" s="334" t="s">
        <v>90</v>
      </c>
      <c r="E49" s="333"/>
    </row>
    <row r="50" spans="1:5" ht="12.75">
      <c r="A50" s="337"/>
      <c r="B50" s="335"/>
      <c r="C50" s="335"/>
      <c r="D50" s="334"/>
      <c r="E50" s="333"/>
    </row>
    <row r="51" spans="1:5" ht="12.75">
      <c r="A51" s="337"/>
      <c r="B51" s="335"/>
      <c r="C51" s="335"/>
      <c r="D51" s="334"/>
      <c r="E51" s="333"/>
    </row>
    <row r="52" spans="1:5" ht="12.75">
      <c r="A52" s="337"/>
      <c r="B52" s="335"/>
      <c r="C52" s="335"/>
      <c r="D52" s="334"/>
      <c r="E52" s="333"/>
    </row>
    <row r="53" spans="1:5" ht="12.75">
      <c r="A53" s="337"/>
      <c r="B53" s="335"/>
      <c r="C53" s="335"/>
      <c r="D53" s="334"/>
      <c r="E53" s="333"/>
    </row>
    <row r="54" spans="1:5" ht="12.75">
      <c r="A54" s="154" t="s">
        <v>99</v>
      </c>
      <c r="B54" s="42"/>
      <c r="C54" s="42"/>
      <c r="D54" s="42"/>
      <c r="E54" s="43"/>
    </row>
    <row r="55" spans="1:5" ht="12.75">
      <c r="A55" s="154" t="s">
        <v>100</v>
      </c>
      <c r="B55" s="42"/>
      <c r="C55" s="42"/>
      <c r="D55" s="42"/>
      <c r="E55" s="43"/>
    </row>
    <row r="56" spans="1:5" ht="12.75">
      <c r="A56" s="156" t="s">
        <v>157</v>
      </c>
      <c r="B56" s="31">
        <v>0</v>
      </c>
      <c r="C56" s="31">
        <v>0</v>
      </c>
      <c r="D56" s="31">
        <v>0</v>
      </c>
      <c r="E56" s="58">
        <v>0</v>
      </c>
    </row>
    <row r="57" spans="1:5" ht="12.75">
      <c r="A57" s="156" t="s">
        <v>135</v>
      </c>
      <c r="B57" s="31">
        <v>0</v>
      </c>
      <c r="C57" s="31">
        <v>0</v>
      </c>
      <c r="D57" s="31">
        <v>0</v>
      </c>
      <c r="E57" s="58">
        <v>0</v>
      </c>
    </row>
    <row r="58" spans="1:5" ht="12.75">
      <c r="A58" s="156" t="s">
        <v>101</v>
      </c>
      <c r="B58" s="31">
        <v>0</v>
      </c>
      <c r="C58" s="31">
        <v>0</v>
      </c>
      <c r="D58" s="31">
        <v>0</v>
      </c>
      <c r="E58" s="58">
        <v>0</v>
      </c>
    </row>
    <row r="59" spans="1:5" ht="12.75">
      <c r="A59" s="156" t="s">
        <v>136</v>
      </c>
      <c r="B59" s="31">
        <v>0</v>
      </c>
      <c r="C59" s="31">
        <v>0</v>
      </c>
      <c r="D59" s="31">
        <v>0</v>
      </c>
      <c r="E59" s="58">
        <v>0</v>
      </c>
    </row>
    <row r="60" spans="1:5" ht="12.75">
      <c r="A60" s="156" t="s">
        <v>102</v>
      </c>
      <c r="B60" s="31">
        <v>0</v>
      </c>
      <c r="C60" s="31">
        <v>0</v>
      </c>
      <c r="D60" s="31">
        <v>0</v>
      </c>
      <c r="E60" s="58">
        <v>0</v>
      </c>
    </row>
    <row r="61" spans="1:5" ht="12.75">
      <c r="A61" s="156" t="s">
        <v>138</v>
      </c>
      <c r="B61" s="31">
        <v>0</v>
      </c>
      <c r="C61" s="31">
        <v>0</v>
      </c>
      <c r="D61" s="31">
        <v>0</v>
      </c>
      <c r="E61" s="58">
        <v>0</v>
      </c>
    </row>
    <row r="62" spans="1:5" ht="12.75">
      <c r="A62" s="156" t="s">
        <v>137</v>
      </c>
      <c r="B62" s="31">
        <v>0</v>
      </c>
      <c r="C62" s="31">
        <v>0</v>
      </c>
      <c r="D62" s="31">
        <v>0</v>
      </c>
      <c r="E62" s="58">
        <v>0</v>
      </c>
    </row>
    <row r="63" spans="1:5" ht="12.75">
      <c r="A63" s="156" t="s">
        <v>139</v>
      </c>
      <c r="B63" s="31">
        <v>0</v>
      </c>
      <c r="C63" s="31">
        <v>0</v>
      </c>
      <c r="D63" s="31">
        <v>0</v>
      </c>
      <c r="E63" s="58">
        <v>0</v>
      </c>
    </row>
    <row r="64" spans="1:5" ht="12.75">
      <c r="A64" s="156" t="s">
        <v>140</v>
      </c>
      <c r="B64" s="31">
        <v>0</v>
      </c>
      <c r="C64" s="31">
        <v>0</v>
      </c>
      <c r="D64" s="31">
        <v>0</v>
      </c>
      <c r="E64" s="58">
        <v>0</v>
      </c>
    </row>
    <row r="65" spans="1:5" ht="12.75">
      <c r="A65" s="156" t="s">
        <v>141</v>
      </c>
      <c r="B65" s="31">
        <v>0</v>
      </c>
      <c r="C65" s="31">
        <v>0</v>
      </c>
      <c r="D65" s="31">
        <v>0</v>
      </c>
      <c r="E65" s="58">
        <v>0</v>
      </c>
    </row>
    <row r="66" spans="1:5" ht="12.75">
      <c r="A66" s="156" t="s">
        <v>163</v>
      </c>
      <c r="B66" s="31">
        <v>0</v>
      </c>
      <c r="C66" s="31">
        <v>0</v>
      </c>
      <c r="D66" s="31">
        <v>0</v>
      </c>
      <c r="E66" s="58">
        <v>0</v>
      </c>
    </row>
    <row r="67" spans="1:5" ht="12.75">
      <c r="A67" s="156" t="s">
        <v>142</v>
      </c>
      <c r="B67" s="31">
        <v>0</v>
      </c>
      <c r="C67" s="31">
        <v>0</v>
      </c>
      <c r="D67" s="31">
        <v>0</v>
      </c>
      <c r="E67" s="58">
        <v>0</v>
      </c>
    </row>
    <row r="68" spans="1:5" ht="12.75">
      <c r="A68" s="156" t="s">
        <v>118</v>
      </c>
      <c r="B68" s="31">
        <v>0</v>
      </c>
      <c r="C68" s="31">
        <v>0</v>
      </c>
      <c r="D68" s="31">
        <v>0</v>
      </c>
      <c r="E68" s="58">
        <v>0</v>
      </c>
    </row>
    <row r="69" spans="1:5" ht="12.75">
      <c r="A69" s="154" t="s">
        <v>103</v>
      </c>
      <c r="B69" s="60">
        <f>SUM(B56+B59+B63+B64+B65+B66+B67)</f>
        <v>0</v>
      </c>
      <c r="C69" s="60">
        <f>SUM(C56+C59+C63+C64+C65+C66+C67)</f>
        <v>0</v>
      </c>
      <c r="D69" s="60">
        <f>SUM(D56+D59+D63+D64+D65+D66+D67)</f>
        <v>0</v>
      </c>
      <c r="E69" s="61">
        <f>SUM(E56+E59+E63+E64+E65+E66+E67)</f>
        <v>0</v>
      </c>
    </row>
    <row r="70" spans="1:5" ht="12.75">
      <c r="A70" s="154" t="s">
        <v>104</v>
      </c>
      <c r="B70" s="44"/>
      <c r="C70" s="44"/>
      <c r="D70" s="44"/>
      <c r="E70" s="43"/>
    </row>
    <row r="71" spans="1:5" ht="12.75">
      <c r="A71" s="156" t="s">
        <v>157</v>
      </c>
      <c r="B71" s="31">
        <v>0</v>
      </c>
      <c r="C71" s="31">
        <v>0</v>
      </c>
      <c r="D71" s="31">
        <v>0</v>
      </c>
      <c r="E71" s="58">
        <v>0</v>
      </c>
    </row>
    <row r="72" spans="1:5" ht="12.75">
      <c r="A72" s="156" t="s">
        <v>143</v>
      </c>
      <c r="B72" s="31">
        <v>0</v>
      </c>
      <c r="C72" s="31">
        <v>0</v>
      </c>
      <c r="D72" s="31">
        <v>0</v>
      </c>
      <c r="E72" s="58">
        <v>0</v>
      </c>
    </row>
    <row r="73" spans="1:5" ht="12.75">
      <c r="A73" s="156" t="s">
        <v>144</v>
      </c>
      <c r="B73" s="31">
        <v>0</v>
      </c>
      <c r="C73" s="31">
        <v>0</v>
      </c>
      <c r="D73" s="31">
        <v>0</v>
      </c>
      <c r="E73" s="58">
        <v>0</v>
      </c>
    </row>
    <row r="74" spans="1:5" ht="12.75">
      <c r="A74" s="156" t="s">
        <v>158</v>
      </c>
      <c r="B74" s="31">
        <v>106</v>
      </c>
      <c r="C74" s="31">
        <v>106</v>
      </c>
      <c r="D74" s="31">
        <f>SUM(D75:D76)</f>
        <v>0</v>
      </c>
      <c r="E74" s="31">
        <f>SUM(E75:E76)</f>
        <v>0</v>
      </c>
    </row>
    <row r="75" spans="1:5" ht="12.75">
      <c r="A75" s="156" t="s">
        <v>145</v>
      </c>
      <c r="B75" s="31">
        <v>0</v>
      </c>
      <c r="C75" s="31">
        <v>0</v>
      </c>
      <c r="D75" s="31">
        <v>0</v>
      </c>
      <c r="E75" s="58">
        <v>0</v>
      </c>
    </row>
    <row r="76" spans="1:5" ht="12.75">
      <c r="A76" s="156" t="s">
        <v>146</v>
      </c>
      <c r="B76" s="31">
        <v>0</v>
      </c>
      <c r="C76" s="31">
        <v>0</v>
      </c>
      <c r="D76" s="31">
        <v>0</v>
      </c>
      <c r="E76" s="58">
        <v>0</v>
      </c>
    </row>
    <row r="77" spans="1:5" ht="12.75">
      <c r="A77" s="156" t="s">
        <v>139</v>
      </c>
      <c r="B77" s="31">
        <v>0</v>
      </c>
      <c r="C77" s="31">
        <v>0</v>
      </c>
      <c r="D77" s="31">
        <v>0</v>
      </c>
      <c r="E77" s="58">
        <v>0</v>
      </c>
    </row>
    <row r="78" spans="1:5" ht="12.75">
      <c r="A78" s="156" t="s">
        <v>147</v>
      </c>
      <c r="B78" s="31">
        <v>155</v>
      </c>
      <c r="C78" s="31">
        <v>155</v>
      </c>
      <c r="D78" s="31">
        <v>0</v>
      </c>
      <c r="E78" s="58">
        <v>0</v>
      </c>
    </row>
    <row r="79" spans="1:5" ht="12.75">
      <c r="A79" s="156" t="s">
        <v>141</v>
      </c>
      <c r="B79" s="31">
        <v>65</v>
      </c>
      <c r="C79" s="31">
        <v>65</v>
      </c>
      <c r="D79" s="31">
        <v>0</v>
      </c>
      <c r="E79" s="58">
        <v>0</v>
      </c>
    </row>
    <row r="80" spans="1:5" ht="12.75">
      <c r="A80" s="156" t="s">
        <v>148</v>
      </c>
      <c r="B80" s="31">
        <v>3</v>
      </c>
      <c r="C80" s="31">
        <v>3</v>
      </c>
      <c r="D80" s="31">
        <v>0</v>
      </c>
      <c r="E80" s="58">
        <v>0</v>
      </c>
    </row>
    <row r="81" spans="1:5" ht="12.75">
      <c r="A81" s="156" t="s">
        <v>59</v>
      </c>
      <c r="B81" s="31">
        <f>+B82+B83+B84+B85</f>
        <v>7</v>
      </c>
      <c r="C81" s="31">
        <f>+C82+C83+C84+C85</f>
        <v>7</v>
      </c>
      <c r="D81" s="31">
        <f>SUM(D82:D85)</f>
        <v>0</v>
      </c>
      <c r="E81" s="58">
        <f>SUM(E82:E85)</f>
        <v>0</v>
      </c>
    </row>
    <row r="82" spans="1:5" ht="12.75">
      <c r="A82" s="156" t="s">
        <v>128</v>
      </c>
      <c r="B82" s="31">
        <v>0</v>
      </c>
      <c r="C82" s="31">
        <v>0</v>
      </c>
      <c r="D82" s="31">
        <v>0</v>
      </c>
      <c r="E82" s="58">
        <v>0</v>
      </c>
    </row>
    <row r="83" spans="1:5" ht="12.75">
      <c r="A83" s="156" t="s">
        <v>129</v>
      </c>
      <c r="B83" s="31">
        <v>0</v>
      </c>
      <c r="C83" s="31">
        <v>0</v>
      </c>
      <c r="D83" s="31">
        <v>0</v>
      </c>
      <c r="E83" s="58">
        <v>0</v>
      </c>
    </row>
    <row r="84" spans="1:5" ht="12.75">
      <c r="A84" s="156" t="s">
        <v>149</v>
      </c>
      <c r="B84" s="31">
        <v>0</v>
      </c>
      <c r="C84" s="31">
        <v>0</v>
      </c>
      <c r="D84" s="31">
        <v>0</v>
      </c>
      <c r="E84" s="58">
        <v>0</v>
      </c>
    </row>
    <row r="85" spans="1:5" ht="12.75">
      <c r="A85" s="156" t="s">
        <v>131</v>
      </c>
      <c r="B85" s="31">
        <v>7</v>
      </c>
      <c r="C85" s="31">
        <v>7</v>
      </c>
      <c r="D85" s="31">
        <v>0</v>
      </c>
      <c r="E85" s="58">
        <v>0</v>
      </c>
    </row>
    <row r="86" spans="1:5" ht="12.75">
      <c r="A86" s="156" t="s">
        <v>150</v>
      </c>
      <c r="B86" s="31">
        <f>SUM(B87:B89)</f>
        <v>17</v>
      </c>
      <c r="C86" s="31">
        <f>SUM(C87:C89)</f>
        <v>17</v>
      </c>
      <c r="D86" s="31">
        <f>SUM(D87:D89)</f>
        <v>0</v>
      </c>
      <c r="E86" s="58">
        <f>SUM(E87:E89)</f>
        <v>0</v>
      </c>
    </row>
    <row r="87" spans="1:5" ht="12.75">
      <c r="A87" s="156" t="s">
        <v>151</v>
      </c>
      <c r="B87" s="31">
        <v>10</v>
      </c>
      <c r="C87" s="31">
        <v>10</v>
      </c>
      <c r="D87" s="31">
        <v>0</v>
      </c>
      <c r="E87" s="58">
        <v>0</v>
      </c>
    </row>
    <row r="88" spans="1:5" ht="12.75">
      <c r="A88" s="156" t="s">
        <v>152</v>
      </c>
      <c r="B88" s="31">
        <v>4</v>
      </c>
      <c r="C88" s="31">
        <v>4</v>
      </c>
      <c r="D88" s="31">
        <v>0</v>
      </c>
      <c r="E88" s="58">
        <v>0</v>
      </c>
    </row>
    <row r="89" spans="1:5" ht="12.75">
      <c r="A89" s="156" t="s">
        <v>116</v>
      </c>
      <c r="B89" s="31">
        <v>3</v>
      </c>
      <c r="C89" s="31">
        <v>3</v>
      </c>
      <c r="D89" s="31">
        <v>0</v>
      </c>
      <c r="E89" s="58">
        <v>0</v>
      </c>
    </row>
    <row r="90" spans="1:5" ht="12.75">
      <c r="A90" s="156" t="s">
        <v>153</v>
      </c>
      <c r="B90" s="31">
        <v>35</v>
      </c>
      <c r="C90" s="31">
        <v>35</v>
      </c>
      <c r="D90" s="31">
        <v>0</v>
      </c>
      <c r="E90" s="58">
        <v>0</v>
      </c>
    </row>
    <row r="91" spans="1:5" ht="12.75">
      <c r="A91" s="156" t="s">
        <v>154</v>
      </c>
      <c r="B91" s="31">
        <v>0</v>
      </c>
      <c r="C91" s="31">
        <v>0</v>
      </c>
      <c r="D91" s="31">
        <v>0</v>
      </c>
      <c r="E91" s="58">
        <v>0</v>
      </c>
    </row>
    <row r="92" spans="1:5" ht="13.5" thickBot="1">
      <c r="A92" s="208" t="s">
        <v>94</v>
      </c>
      <c r="B92" s="167">
        <f>SUM(B71+B74+B78+B77+B79+B80+B81+B86+B90)</f>
        <v>388</v>
      </c>
      <c r="C92" s="167">
        <f>SUM(C71+C74+C77+C78+C79+C80+C81+C86+C90)</f>
        <v>388</v>
      </c>
      <c r="D92" s="167">
        <f>SUM(D71+D74+D77+D78+D79+D80+D81+D86+D90)</f>
        <v>0</v>
      </c>
      <c r="E92" s="165">
        <f>SUM(E71+E74+E77+E78+E79+E80+E81+E86+E90)</f>
        <v>0</v>
      </c>
    </row>
    <row r="93" spans="1:5" ht="12.75" customHeight="1" thickBot="1">
      <c r="A93" s="205" t="s">
        <v>105</v>
      </c>
      <c r="B93" s="206">
        <f>SUM(B69+B92)</f>
        <v>388</v>
      </c>
      <c r="C93" s="206">
        <f>SUM(C69+C92)</f>
        <v>388</v>
      </c>
      <c r="D93" s="206">
        <f>SUM(D69+D92)</f>
        <v>0</v>
      </c>
      <c r="E93" s="207">
        <f>SUM(E69+E92)</f>
        <v>0</v>
      </c>
    </row>
    <row r="94" spans="1:5" ht="12.75">
      <c r="A94" s="62"/>
      <c r="B94" s="5"/>
      <c r="C94" s="5"/>
      <c r="D94" s="5"/>
      <c r="E94" s="63"/>
    </row>
    <row r="95" spans="1:5" ht="12.75">
      <c r="A95" s="62"/>
      <c r="B95" s="5"/>
      <c r="C95" s="5"/>
      <c r="D95" s="5"/>
      <c r="E95" s="63"/>
    </row>
    <row r="96" spans="1:5" ht="13.5" thickBot="1">
      <c r="A96" s="162" t="s">
        <v>106</v>
      </c>
      <c r="B96" s="163"/>
      <c r="C96" s="163"/>
      <c r="D96" s="163"/>
      <c r="E96" s="164" t="s">
        <v>86</v>
      </c>
    </row>
    <row r="97" spans="1:5" ht="25.5">
      <c r="A97" s="152" t="s">
        <v>107</v>
      </c>
      <c r="B97" s="153" t="s">
        <v>108</v>
      </c>
      <c r="C97" s="153" t="s">
        <v>109</v>
      </c>
      <c r="D97" s="153" t="s">
        <v>110</v>
      </c>
      <c r="E97" s="161" t="s">
        <v>111</v>
      </c>
    </row>
    <row r="98" spans="1:5" ht="12.75">
      <c r="A98" s="156" t="s">
        <v>112</v>
      </c>
      <c r="B98" s="31">
        <v>0</v>
      </c>
      <c r="C98" s="31">
        <v>0</v>
      </c>
      <c r="D98" s="31">
        <v>0</v>
      </c>
      <c r="E98" s="58">
        <v>0</v>
      </c>
    </row>
    <row r="99" spans="1:5" ht="12.75">
      <c r="A99" s="156" t="s">
        <v>113</v>
      </c>
      <c r="B99" s="31">
        <v>0</v>
      </c>
      <c r="C99" s="31">
        <v>0</v>
      </c>
      <c r="D99" s="31">
        <v>0</v>
      </c>
      <c r="E99" s="58">
        <v>0</v>
      </c>
    </row>
    <row r="100" spans="1:5" ht="12.75">
      <c r="A100" s="156" t="s">
        <v>114</v>
      </c>
      <c r="B100" s="31">
        <v>0</v>
      </c>
      <c r="C100" s="31">
        <v>0</v>
      </c>
      <c r="D100" s="31">
        <v>0</v>
      </c>
      <c r="E100" s="58">
        <v>0</v>
      </c>
    </row>
    <row r="101" spans="1:5" ht="13.5" thickBot="1">
      <c r="A101" s="166" t="s">
        <v>0</v>
      </c>
      <c r="B101" s="167">
        <f>SUM(B98:B100)</f>
        <v>0</v>
      </c>
      <c r="C101" s="167">
        <f>SUM(C98:C100)</f>
        <v>0</v>
      </c>
      <c r="D101" s="167">
        <f>SUM(D98:D100)</f>
        <v>0</v>
      </c>
      <c r="E101" s="165">
        <f>SUM(E98:E100)</f>
        <v>0</v>
      </c>
    </row>
    <row r="102" spans="1:5" ht="13.5" thickBot="1">
      <c r="A102" s="12" t="s">
        <v>249</v>
      </c>
      <c r="B102" s="13"/>
      <c r="C102" s="14"/>
      <c r="D102" s="168"/>
      <c r="E102" s="15"/>
    </row>
    <row r="103" spans="1:5" ht="12.75">
      <c r="A103" s="62" t="s">
        <v>245</v>
      </c>
      <c r="B103" s="5"/>
      <c r="C103" t="s">
        <v>272</v>
      </c>
      <c r="D103" s="5"/>
      <c r="E103" s="5"/>
    </row>
  </sheetData>
  <sheetProtection password="C7BA" sheet="1" objects="1" scenarios="1" selectLockedCells="1" selectUnlockedCells="1"/>
  <mergeCells count="13">
    <mergeCell ref="A1:D2"/>
    <mergeCell ref="A5:A10"/>
    <mergeCell ref="B5:B10"/>
    <mergeCell ref="C5:D5"/>
    <mergeCell ref="C6:C10"/>
    <mergeCell ref="D6:D10"/>
    <mergeCell ref="A3:D3"/>
    <mergeCell ref="E48:E53"/>
    <mergeCell ref="C49:C53"/>
    <mergeCell ref="D49:D53"/>
    <mergeCell ref="A48:A53"/>
    <mergeCell ref="B48:B53"/>
    <mergeCell ref="C48:D48"/>
  </mergeCells>
  <printOptions/>
  <pageMargins left="0.24" right="0.27" top="0.35" bottom="0.29" header="0.25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Admin</cp:lastModifiedBy>
  <cp:lastPrinted>2013-01-29T14:40:52Z</cp:lastPrinted>
  <dcterms:created xsi:type="dcterms:W3CDTF">2003-04-03T07:10:31Z</dcterms:created>
  <dcterms:modified xsi:type="dcterms:W3CDTF">2013-04-25T06:32:02Z</dcterms:modified>
  <cp:category/>
  <cp:version/>
  <cp:contentType/>
  <cp:contentStatus/>
</cp:coreProperties>
</file>