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Sheet1" sheetId="5" r:id="rId5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'!$A$1:$G$62</definedName>
    <definedName name="_xlnm.Print_Area" localSheetId="3">'ОПП'!$B$1:$G$48</definedName>
    <definedName name="_xlnm.Print_Area" localSheetId="1">'ОФС '!$B$1:$G$77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<sst xmlns="http://schemas.openxmlformats.org/spreadsheetml/2006/main" count="444" uniqueCount="303">
  <si>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</si>
  <si>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</si>
  <si>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</si>
  <si>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</si>
  <si>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</si>
  <si>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</si>
  <si>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</si>
  <si>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</si>
  <si>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</si>
  <si>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</si>
  <si>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</si>
  <si>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</si>
  <si>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</si>
  <si>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</si>
  <si>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</si>
  <si>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</si>
  <si>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</si>
  <si>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</si>
  <si>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</si>
  <si>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</si>
  <si>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</si>
  <si>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</si>
  <si>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</si>
  <si>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</si>
  <si>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</si>
  <si>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</si>
  <si>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</si>
  <si>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</si>
  <si>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</si>
  <si>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</si>
  <si>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</si>
  <si>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</si>
  <si>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</si>
  <si>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</si>
  <si>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</si>
  <si>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</si>
  <si>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</si>
  <si>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</si>
  <si>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</si>
  <si>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</si>
  <si>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</si>
  <si>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</si>
  <si>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</si>
  <si>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</si>
  <si>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</si>
  <si>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</si>
  <si>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</si>
  <si>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</si>
  <si>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</si>
  <si>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</si>
  <si>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</si>
  <si>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</si>
  <si>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</si>
  <si>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</si>
  <si>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</si>
  <si>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</si>
  <si>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</si>
  <si>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</si>
  <si>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</si>
  <si>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</si>
  <si>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</si>
  <si>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</si>
  <si>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</si>
  <si>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</si>
  <si>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</si>
  <si>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</si>
  <si>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</si>
  <si>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</si>
  <si>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</si>
  <si>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</si>
  <si>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</si>
  <si>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</si>
  <si>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</si>
  <si>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</si>
  <si>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</si>
  <si>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</si>
  <si>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</si>
  <si>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</si>
  <si>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</si>
  <si>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</si>
  <si>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</si>
  <si>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</si>
  <si>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</si>
  <si>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</si>
  <si>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</si>
  <si>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</si>
  <si>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</si>
  <si>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</si>
  <si>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</si>
  <si>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</si>
  <si>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</si>
  <si>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</si>
  <si>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</si>
  <si>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</si>
  <si>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</si>
  <si>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</si>
  <si>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</si>
  <si>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</si>
  <si>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</si>
  <si>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</si>
  <si>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</si>
  <si>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</si>
  <si>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</si>
  <si>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</si>
  <si>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</si>
  <si>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</si>
  <si>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</si>
  <si>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</si>
  <si>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</si>
  <si>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</si>
  <si>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</si>
  <si>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</si>
  <si>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</si>
  <si>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</si>
  <si>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</si>
  <si>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</si>
  <si>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</si>
  <si>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</si>
  <si>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</si>
  <si>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</si>
  <si>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</si>
  <si>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</si>
  <si>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</si>
  <si>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</si>
  <si>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</si>
  <si>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</si>
  <si>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</si>
  <si>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</si>
  <si>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</si>
  <si>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</si>
  <si>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</si>
  <si>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</si>
  <si>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</si>
  <si>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</si>
  <si>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</si>
  <si>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</si>
  <si>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</si>
  <si>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</si>
  <si>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</si>
  <si>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</si>
  <si>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</si>
  <si>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</si>
  <si>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</si>
  <si>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</si>
  <si>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</si>
  <si>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</si>
  <si>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</si>
  <si>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</si>
  <si>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</si>
  <si>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</si>
  <si>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</si>
  <si>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</si>
  <si>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</si>
  <si>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</si>
  <si>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</si>
  <si>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</si>
  <si>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</si>
  <si>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</si>
  <si>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</si>
  <si>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</si>
  <si>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</si>
  <si>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</si>
  <si>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</si>
  <si>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</si>
  <si>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</si>
  <si>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</si>
  <si>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</si>
  <si>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</si>
  <si>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</si>
  <si>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</si>
  <si>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</si>
  <si>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</si>
  <si>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</si>
  <si>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</si>
  <si>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</si>
  <si>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</si>
  <si>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</si>
  <si>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</si>
  <si>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</si>
  <si>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</si>
  <si>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</si>
  <si>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</si>
  <si>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</si>
  <si>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</si>
  <si>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</si>
  <si>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</si>
  <si>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</si>
  <si>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</si>
  <si>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</si>
  <si>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</si>
  <si>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</si>
  <si>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</si>
  <si>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</si>
  <si>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</si>
  <si>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</si>
  <si>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</si>
  <si>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</si>
  <si>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</si>
  <si>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</si>
  <si>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</si>
  <si>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</si>
  <si>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</si>
  <si>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</si>
  <si>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</si>
  <si>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</si>
  <si>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</si>
  <si>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</si>
  <si>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</si>
  <si>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</si>
  <si>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</si>
  <si>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</si>
  <si>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</si>
  <si>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</si>
  <si>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</si>
  <si>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</si>
  <si>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</si>
  <si>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</si>
  <si>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</si>
  <si>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</si>
  <si>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</si>
  <si>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</si>
  <si>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</si>
  <si>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</si>
  <si>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</si>
  <si>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</si>
  <si>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</si>
  <si>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</si>
  <si>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</si>
  <si>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</si>
  <si>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</si>
  <si>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</si>
  <si>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</si>
  <si>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</si>
  <si>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</si>
  <si>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</si>
  <si>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</si>
  <si>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</si>
  <si>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</si>
  <si>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</si>
  <si>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</si>
  <si>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</si>
  <si>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</si>
  <si>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</si>
  <si>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</si>
  <si>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</si>
  <si>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</si>
  <si>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</si>
  <si>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</si>
  <si>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</si>
  <si>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</si>
  <si>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</si>
  <si>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</si>
  <si>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</si>
  <si>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</si>
  <si>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</si>
  <si>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</si>
  <si>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</si>
  <si>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</si>
  <si>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</si>
  <si>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</si>
  <si>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</si>
  <si>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</si>
  <si>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</si>
  <si>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</si>
  <si>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</si>
  <si>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</si>
  <si>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</si>
  <si>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</si>
  <si>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</si>
  <si>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</si>
  <si>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</si>
  <si>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</si>
  <si>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</si>
  <si>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 2012 BGN'000</t>
  </si>
  <si>
    <t xml:space="preserve"> 2013 BGN'000</t>
  </si>
  <si>
    <t>2012 BGN'000</t>
  </si>
  <si>
    <t>Промени в собствения капитал за 2013 година</t>
  </si>
  <si>
    <t>Остатък на 31 декември 2012 година</t>
  </si>
  <si>
    <t>Остатък към 31.12.2013 година</t>
  </si>
  <si>
    <t>31 декември 2013    BGN'000</t>
  </si>
  <si>
    <t>31 декември 2012              BGN'000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</si>
  <si>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</si>
  <si>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</si>
  <si>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</si>
  <si>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</si>
  <si>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</si>
  <si>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</si>
  <si>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</si>
  <si>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</si>
  <si>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Михаил Михайлов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</si>
  <si>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</si>
  <si>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</si>
  <si>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</si>
  <si>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</si>
  <si>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Остатък на 1 януари 2012 година</t>
  </si>
  <si>
    <t>Преизчислен остатък към 01.01.2012 година</t>
  </si>
  <si>
    <t>Промени в собствения капитал за 2012 година</t>
  </si>
  <si>
    <t>ОТЧЕТ ЗА ФИНАНСОВОТО СЪСТОЯНИЕ на БЪЛГАРСКА РОЗА АД</t>
  </si>
  <si>
    <t>за периода, приключващ на 31.12.2013 г.</t>
  </si>
  <si>
    <t>към 31.12.2013 г.</t>
  </si>
  <si>
    <t>за годината, завършваща на 31.12.2013 г.</t>
  </si>
  <si>
    <t>ОТЧЕТ ЗА ПРОМЕНИТЕ В СОБСТВЕНИЯ КАПИТАЛ на БЪЛГАРСКА РОЗА АД</t>
  </si>
  <si>
    <t>ОТЧЕТ ЗА ПАРИЧНИТЕ ПОТОЦИ на БЪЛГАРСКА РОЗА АД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</si>
</sst>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0000000000"/>
    <numFmt numFmtId="186" formatCode="_(* #,##0_);_(* \(#,##0\);_(* &quot; &quot;_);_(@_)"/>
    <numFmt numFmtId="187" formatCode="_-* #,##0_-;\-* #,##0_-;_-* &quot; &quot;_-;_-@_-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[$-402]dd\ mmmm\ yyyy"/>
    <numFmt numFmtId="199" formatCode="mmmm\ d\,\ yyyy"/>
    <numFmt numFmtId="200" formatCode="_-* #,##0.00\ [$€-1]_-;\-* #,##0.00\ [$€-1]_-;_-* &quot;-&quot;??\ [$€-1]_-"/>
    <numFmt numFmtId="201" formatCode="###0_);\(###0\)"/>
    <numFmt numFmtId="202" formatCode=";;;"/>
    <numFmt numFmtId="203" formatCode="00000"/>
    <numFmt numFmtId="204" formatCode="mmm/yyyy"/>
    <numFmt numFmtId="205" formatCode="0,000,000,000"/>
    <numFmt numFmtId="206" formatCode="000,000,000"/>
    <numFmt numFmtId="207" formatCode="0,000,00\2\4\80"/>
    <numFmt numFmtId="208" formatCode="\ 000,000,000,,,,"/>
    <numFmt numFmtId="209" formatCode="#,###,###,###"/>
    <numFmt numFmtId="210" formatCode="###,###,###,###"/>
    <numFmt numFmtId="211" formatCode="000\-00\-0000"/>
    <numFmt numFmtId="212" formatCode="#,###,###,##0"/>
    <numFmt numFmtId="213" formatCode="d\-mmm\-yyyy"/>
    <numFmt numFmtId="214" formatCode="[$-402]dddd\,\ d\ mmmm\ yyyy\ &quot;г.&quot;"/>
    <numFmt numFmtId="215" formatCode="[$-402]dd\ mmmm\ yyyy\ &quot;г.&quot;;@"/>
    <numFmt numFmtId="216" formatCode="d\-mmm\-yy"/>
    <numFmt numFmtId="217" formatCode="dd/mm/yyyy\ &quot;г.&quot;;@"/>
    <numFmt numFmtId="218" formatCode="_(* #,##0.0_);_(* \(#,##0.0\);_(* &quot;-&quot;_);_(@_)"/>
  </numFmts>
  <fonts count="4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81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81" fontId="7" fillId="0" borderId="0" xfId="58" applyNumberFormat="1" applyFont="1" applyFill="1" applyBorder="1">
      <alignment/>
      <protection/>
    </xf>
    <xf numFmtId="181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81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81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81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81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1" fontId="7" fillId="22" borderId="0" xfId="0" applyNumberFormat="1" applyFont="1" applyFill="1" applyBorder="1" applyAlignment="1">
      <alignment horizontal="right"/>
    </xf>
    <xf numFmtId="181" fontId="14" fillId="22" borderId="0" xfId="59" applyNumberFormat="1" applyFont="1" applyFill="1" applyBorder="1" applyAlignment="1">
      <alignment horizontal="center" vertical="center" wrapText="1"/>
      <protection/>
    </xf>
    <xf numFmtId="181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81" fontId="8" fillId="22" borderId="0" xfId="58" applyNumberFormat="1" applyFont="1" applyFill="1" applyBorder="1" applyAlignment="1">
      <alignment horizontal="right"/>
      <protection/>
    </xf>
    <xf numFmtId="181" fontId="7" fillId="22" borderId="0" xfId="58" applyNumberFormat="1" applyFont="1" applyFill="1" applyBorder="1">
      <alignment/>
      <protection/>
    </xf>
    <xf numFmtId="181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81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81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81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81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81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81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84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81" fontId="5" fillId="22" borderId="0" xfId="0" applyNumberFormat="1" applyFont="1" applyFill="1" applyBorder="1" applyAlignment="1">
      <alignment horizontal="left" vertical="center"/>
    </xf>
    <xf numFmtId="181" fontId="8" fillId="0" borderId="0" xfId="58" applyNumberFormat="1" applyFont="1" applyFill="1" applyBorder="1" applyAlignment="1">
      <alignment horizontal="right"/>
      <protection/>
    </xf>
    <xf numFmtId="181" fontId="8" fillId="0" borderId="10" xfId="58" applyNumberFormat="1" applyFont="1" applyFill="1" applyBorder="1" applyAlignment="1">
      <alignment horizontal="right"/>
      <protection/>
    </xf>
    <xf numFmtId="181" fontId="8" fillId="22" borderId="11" xfId="58" applyNumberFormat="1" applyFont="1" applyFill="1" applyBorder="1" applyAlignment="1">
      <alignment horizontal="right"/>
      <protection/>
    </xf>
    <xf numFmtId="181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81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86" fontId="12" fillId="0" borderId="11" xfId="59" applyNumberFormat="1" applyFont="1" applyFill="1" applyBorder="1" applyAlignment="1" applyProtection="1">
      <alignment vertical="center"/>
      <protection/>
    </xf>
    <xf numFmtId="186" fontId="5" fillId="0" borderId="11" xfId="59" applyNumberFormat="1" applyFont="1" applyFill="1" applyBorder="1" applyAlignment="1" applyProtection="1">
      <alignment vertical="center"/>
      <protection/>
    </xf>
    <xf numFmtId="186" fontId="5" fillId="0" borderId="0" xfId="42" applyNumberFormat="1" applyFont="1" applyFill="1" applyBorder="1" applyAlignment="1" applyProtection="1">
      <alignment vertical="center"/>
      <protection/>
    </xf>
    <xf numFmtId="186" fontId="5" fillId="0" borderId="0" xfId="59" applyNumberFormat="1" applyFont="1" applyFill="1" applyBorder="1" applyAlignment="1" applyProtection="1">
      <alignment vertical="center"/>
      <protection/>
    </xf>
    <xf numFmtId="186" fontId="12" fillId="22" borderId="12" xfId="42" applyNumberFormat="1" applyFont="1" applyFill="1" applyBorder="1" applyAlignment="1" applyProtection="1">
      <alignment vertical="center"/>
      <protection/>
    </xf>
    <xf numFmtId="186" fontId="12" fillId="22" borderId="12" xfId="59" applyNumberFormat="1" applyFont="1" applyFill="1" applyBorder="1" applyAlignment="1" applyProtection="1">
      <alignment vertical="center"/>
      <protection/>
    </xf>
    <xf numFmtId="186" fontId="5" fillId="22" borderId="0" xfId="42" applyNumberFormat="1" applyFont="1" applyFill="1" applyBorder="1" applyAlignment="1" applyProtection="1">
      <alignment vertical="center"/>
      <protection/>
    </xf>
    <xf numFmtId="186" fontId="5" fillId="22" borderId="0" xfId="59" applyNumberFormat="1" applyFont="1" applyFill="1" applyBorder="1" applyAlignment="1" applyProtection="1">
      <alignment vertical="center"/>
      <protection/>
    </xf>
    <xf numFmtId="186" fontId="12" fillId="0" borderId="0" xfId="59" applyNumberFormat="1" applyFont="1" applyFill="1" applyBorder="1" applyAlignment="1" applyProtection="1">
      <alignment vertical="center"/>
      <protection/>
    </xf>
    <xf numFmtId="186" fontId="5" fillId="0" borderId="0" xfId="42" applyNumberFormat="1" applyFont="1" applyFill="1" applyBorder="1" applyAlignment="1" applyProtection="1">
      <alignment horizontal="right" vertical="center"/>
      <protection/>
    </xf>
    <xf numFmtId="186" fontId="12" fillId="22" borderId="12" xfId="0" applyNumberFormat="1" applyFont="1" applyFill="1" applyBorder="1" applyAlignment="1">
      <alignment horizontal="right"/>
    </xf>
    <xf numFmtId="186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81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81" fontId="5" fillId="0" borderId="15" xfId="0" applyNumberFormat="1" applyFont="1" applyFill="1" applyBorder="1" applyAlignment="1">
      <alignment/>
    </xf>
    <xf numFmtId="181" fontId="5" fillId="22" borderId="15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81" fontId="12" fillId="22" borderId="12" xfId="0" applyNumberFormat="1" applyFont="1" applyFill="1" applyBorder="1" applyAlignment="1">
      <alignment/>
    </xf>
    <xf numFmtId="181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81" fontId="15" fillId="25" borderId="0" xfId="59" applyNumberFormat="1" applyFont="1" applyFill="1" applyBorder="1" applyAlignment="1">
      <alignment horizontal="right" vertical="center" wrapText="1"/>
      <protection/>
    </xf>
    <xf numFmtId="0" fontId="12" fillId="25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86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1" fontId="12" fillId="22" borderId="0" xfId="0" applyNumberFormat="1" applyFont="1" applyFill="1" applyBorder="1" applyAlignment="1">
      <alignment horizontal="right" vertical="center" wrapText="1"/>
    </xf>
    <xf numFmtId="181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81" fontId="15" fillId="22" borderId="0" xfId="59" applyNumberFormat="1" applyFont="1" applyFill="1" applyBorder="1" applyAlignment="1">
      <alignment horizontal="center" vertical="center" wrapText="1"/>
      <protection/>
    </xf>
    <xf numFmtId="181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81" fontId="8" fillId="22" borderId="0" xfId="0" applyNumberFormat="1" applyFont="1" applyFill="1" applyBorder="1" applyAlignment="1">
      <alignment horizontal="right" vertical="center" wrapText="1"/>
    </xf>
    <xf numFmtId="181" fontId="7" fillId="22" borderId="0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291</v>
      </c>
      <c r="B1" s="189" t="s">
        <v>227</v>
      </c>
      <c r="C1" s="189"/>
      <c r="D1" s="189"/>
      <c r="E1" s="89"/>
      <c r="F1" s="89"/>
      <c r="G1" s="89"/>
      <c r="J1" s="53"/>
    </row>
    <row r="2" spans="1:7" ht="15.75" customHeight="1">
      <c r="A2" s="188" t="s">
        <v>298</v>
      </c>
      <c r="B2" s="189" t="s">
        <v>261</v>
      </c>
      <c r="C2" s="180"/>
      <c r="D2" s="189"/>
      <c r="E2" s="89"/>
      <c r="F2" s="89"/>
      <c r="G2" s="89"/>
    </row>
    <row r="3" spans="1:8" ht="27" customHeight="1">
      <c r="A3" s="238"/>
      <c r="B3" s="57"/>
      <c r="C3" s="239" t="s">
        <v>0</v>
      </c>
      <c r="D3" s="239"/>
      <c r="E3" s="236" t="s">
        <v>274</v>
      </c>
      <c r="F3" s="240"/>
      <c r="G3" s="236" t="s">
        <v>275</v>
      </c>
      <c r="H3" s="52"/>
    </row>
    <row r="4" spans="1:7" ht="21.75" customHeight="1">
      <c r="A4" s="238"/>
      <c r="B4" s="57"/>
      <c r="C4" s="239"/>
      <c r="D4" s="239"/>
      <c r="E4" s="237"/>
      <c r="F4" s="240"/>
      <c r="G4" s="237"/>
    </row>
    <row r="5" spans="1:10" s="222" customFormat="1" ht="21.75" customHeight="1">
      <c r="A5" s="224" t="s">
        <v>281</v>
      </c>
      <c r="B5" s="220"/>
      <c r="C5" s="221" t="s">
        <v>23</v>
      </c>
      <c r="D5" s="221"/>
      <c r="E5" s="227">
        <f>SUM(E6:E8)</f>
        <v>7906</v>
      </c>
      <c r="F5" s="226"/>
      <c r="G5" s="227">
        <f>SUM(G6:G8)</f>
        <v>7507</v>
      </c>
      <c r="J5" s="223"/>
    </row>
    <row r="6" spans="1:10" ht="15.75" customHeight="1">
      <c r="A6" s="4" t="s">
        <v>66</v>
      </c>
      <c r="B6" s="190" t="s">
        <v>120</v>
      </c>
      <c r="C6" s="53">
        <v>9.1</v>
      </c>
      <c r="D6" s="53"/>
      <c r="E6" s="54">
        <v>7357</v>
      </c>
      <c r="G6" s="54">
        <v>7096</v>
      </c>
      <c r="J6" s="62" t="s">
        <v>38</v>
      </c>
    </row>
    <row r="7" spans="1:10" ht="15.75" customHeight="1" hidden="1">
      <c r="A7" s="4" t="s">
        <v>25</v>
      </c>
      <c r="B7" s="190" t="s">
        <v>228</v>
      </c>
      <c r="C7" s="53" t="s">
        <v>23</v>
      </c>
      <c r="D7" s="53"/>
      <c r="E7" s="54" t="s">
        <v>23</v>
      </c>
      <c r="G7" s="54" t="s">
        <v>23</v>
      </c>
      <c r="J7" s="62" t="s">
        <v>38</v>
      </c>
    </row>
    <row r="8" spans="1:10" ht="15.75" customHeight="1">
      <c r="A8" s="4" t="s">
        <v>64</v>
      </c>
      <c r="B8" s="190" t="s">
        <v>121</v>
      </c>
      <c r="C8" s="53">
        <v>8.2</v>
      </c>
      <c r="D8" s="53"/>
      <c r="E8" s="54">
        <v>549</v>
      </c>
      <c r="F8" s="54">
        <v>133</v>
      </c>
      <c r="G8" s="54">
        <v>411</v>
      </c>
      <c r="J8" s="62" t="s">
        <v>38</v>
      </c>
    </row>
    <row r="9" spans="1:10" ht="15.75" customHeight="1" hidden="1">
      <c r="A9" s="4" t="s">
        <v>67</v>
      </c>
      <c r="B9" s="190" t="s">
        <v>122</v>
      </c>
      <c r="C9" s="53"/>
      <c r="D9" s="53"/>
      <c r="E9" s="54">
        <v>0</v>
      </c>
      <c r="G9" s="54">
        <v>0</v>
      </c>
      <c r="J9" s="62" t="s">
        <v>38</v>
      </c>
    </row>
    <row r="10" spans="1:10" s="60" customFormat="1" ht="18.75" customHeight="1" hidden="1">
      <c r="A10" s="4" t="s">
        <v>68</v>
      </c>
      <c r="B10" s="190" t="s">
        <v>123</v>
      </c>
      <c r="C10" s="53"/>
      <c r="D10" s="53"/>
      <c r="E10" s="54"/>
      <c r="F10" s="54"/>
      <c r="G10" s="54">
        <v>0</v>
      </c>
      <c r="J10" s="81" t="s">
        <v>38</v>
      </c>
    </row>
    <row r="11" spans="1:10" s="60" customFormat="1" ht="18.75" customHeight="1">
      <c r="A11" s="60" t="s">
        <v>282</v>
      </c>
      <c r="B11" s="228"/>
      <c r="C11" s="225"/>
      <c r="D11" s="225"/>
      <c r="E11" s="67">
        <f>SUM(E12:E17)</f>
        <v>-7075</v>
      </c>
      <c r="F11" s="67"/>
      <c r="G11" s="67">
        <f>SUM(G12:G17)</f>
        <v>-6585</v>
      </c>
      <c r="J11" s="81"/>
    </row>
    <row r="12" spans="1:10" s="60" customFormat="1" ht="18.75" customHeight="1">
      <c r="A12" s="4" t="s">
        <v>65</v>
      </c>
      <c r="B12" s="190" t="s">
        <v>124</v>
      </c>
      <c r="C12" s="53">
        <v>8.1</v>
      </c>
      <c r="D12" s="53"/>
      <c r="E12" s="54">
        <v>-4959</v>
      </c>
      <c r="F12" s="54"/>
      <c r="G12" s="54">
        <v>-4527</v>
      </c>
      <c r="J12" s="81" t="s">
        <v>38</v>
      </c>
    </row>
    <row r="13" spans="1:10" s="60" customFormat="1" ht="18.75" customHeight="1">
      <c r="A13" s="4" t="s">
        <v>56</v>
      </c>
      <c r="B13" s="190" t="s">
        <v>125</v>
      </c>
      <c r="C13" s="53">
        <v>8.1</v>
      </c>
      <c r="D13" s="53"/>
      <c r="E13" s="54">
        <v>-615</v>
      </c>
      <c r="F13" s="54"/>
      <c r="G13" s="54">
        <v>-630</v>
      </c>
      <c r="J13" s="81" t="s">
        <v>38</v>
      </c>
    </row>
    <row r="14" spans="1:10" ht="15.75" customHeight="1">
      <c r="A14" s="4" t="s">
        <v>57</v>
      </c>
      <c r="B14" s="190" t="s">
        <v>126</v>
      </c>
      <c r="C14" s="53">
        <v>8.1</v>
      </c>
      <c r="D14" s="53"/>
      <c r="E14" s="54">
        <v>-1135</v>
      </c>
      <c r="G14" s="54">
        <v>-1101</v>
      </c>
      <c r="H14" s="4" t="s">
        <v>23</v>
      </c>
      <c r="J14" s="62" t="s">
        <v>38</v>
      </c>
    </row>
    <row r="15" spans="1:10" ht="15.75" customHeight="1">
      <c r="A15" s="4" t="s">
        <v>58</v>
      </c>
      <c r="B15" s="190" t="s">
        <v>127</v>
      </c>
      <c r="C15" s="53">
        <v>8.1</v>
      </c>
      <c r="D15" s="53"/>
      <c r="E15" s="54">
        <v>-162</v>
      </c>
      <c r="G15" s="54">
        <v>-157</v>
      </c>
      <c r="J15" s="62" t="s">
        <v>38</v>
      </c>
    </row>
    <row r="16" spans="1:10" ht="15.75" customHeight="1" hidden="1">
      <c r="A16" s="4" t="s">
        <v>69</v>
      </c>
      <c r="B16" s="4" t="s">
        <v>128</v>
      </c>
      <c r="C16" s="53"/>
      <c r="D16" s="53"/>
      <c r="J16" s="62" t="s">
        <v>38</v>
      </c>
    </row>
    <row r="17" spans="1:10" ht="15.75" customHeight="1">
      <c r="A17" s="4" t="s">
        <v>70</v>
      </c>
      <c r="B17" s="4" t="s">
        <v>129</v>
      </c>
      <c r="C17" s="53">
        <v>8.1</v>
      </c>
      <c r="D17" s="53"/>
      <c r="E17" s="54">
        <v>-204</v>
      </c>
      <c r="G17" s="54">
        <v>-170</v>
      </c>
      <c r="J17" s="62" t="s">
        <v>38</v>
      </c>
    </row>
    <row r="18" spans="1:7" ht="15.75" customHeight="1">
      <c r="A18" s="60" t="s">
        <v>283</v>
      </c>
      <c r="C18" s="225" t="s">
        <v>23</v>
      </c>
      <c r="D18" s="225"/>
      <c r="E18" s="67">
        <f>E5+E11</f>
        <v>831</v>
      </c>
      <c r="F18" s="67"/>
      <c r="G18" s="67">
        <f>G5+G11</f>
        <v>922</v>
      </c>
    </row>
    <row r="19" spans="1:10" ht="15.75" customHeight="1">
      <c r="A19" s="4" t="s">
        <v>285</v>
      </c>
      <c r="B19" s="4" t="s">
        <v>229</v>
      </c>
      <c r="C19" s="53">
        <v>9.2</v>
      </c>
      <c r="D19" s="53"/>
      <c r="E19" s="54">
        <v>6</v>
      </c>
      <c r="G19" s="54">
        <v>7</v>
      </c>
      <c r="J19" s="62" t="s">
        <v>38</v>
      </c>
    </row>
    <row r="20" spans="1:7" ht="15.75" customHeight="1">
      <c r="A20" s="4" t="s">
        <v>286</v>
      </c>
      <c r="C20" s="53">
        <v>8.3</v>
      </c>
      <c r="D20" s="53"/>
      <c r="E20" s="54">
        <v>-101</v>
      </c>
      <c r="G20" s="54">
        <v>-64</v>
      </c>
    </row>
    <row r="21" spans="1:7" ht="15.75" customHeight="1">
      <c r="A21" s="60" t="s">
        <v>284</v>
      </c>
      <c r="C21" s="225" t="s">
        <v>23</v>
      </c>
      <c r="D21" s="225"/>
      <c r="E21" s="67">
        <f>SUM(E19:E20)</f>
        <v>-95</v>
      </c>
      <c r="F21" s="67"/>
      <c r="G21" s="67">
        <f>SUM(G19:G20)</f>
        <v>-57</v>
      </c>
    </row>
    <row r="22" spans="1:10" ht="14.25" customHeight="1">
      <c r="A22" s="188" t="s">
        <v>71</v>
      </c>
      <c r="B22" s="188" t="s">
        <v>130</v>
      </c>
      <c r="C22" s="55"/>
      <c r="D22" s="55"/>
      <c r="E22" s="59">
        <f>E18+E21</f>
        <v>736</v>
      </c>
      <c r="F22" s="59"/>
      <c r="G22" s="59">
        <f>G18+G21</f>
        <v>865</v>
      </c>
      <c r="J22" s="62" t="s">
        <v>38</v>
      </c>
    </row>
    <row r="23" spans="1:10" ht="16.5" customHeight="1">
      <c r="A23" s="12" t="s">
        <v>72</v>
      </c>
      <c r="B23" s="12" t="s">
        <v>131</v>
      </c>
      <c r="C23" s="53" t="s">
        <v>23</v>
      </c>
      <c r="D23" s="53"/>
      <c r="E23" s="54">
        <v>79</v>
      </c>
      <c r="G23" s="54">
        <v>89</v>
      </c>
      <c r="J23" s="62" t="s">
        <v>38</v>
      </c>
    </row>
    <row r="24" spans="1:10" ht="13.5" thickBot="1">
      <c r="A24" s="188" t="s">
        <v>287</v>
      </c>
      <c r="B24" s="188" t="s">
        <v>132</v>
      </c>
      <c r="C24" s="51"/>
      <c r="D24" s="51"/>
      <c r="E24" s="196">
        <f>SUM(E22-E23)</f>
        <v>657</v>
      </c>
      <c r="F24" s="59"/>
      <c r="G24" s="196">
        <f>SUM(G22-G23)</f>
        <v>776</v>
      </c>
      <c r="H24" s="64"/>
      <c r="J24" s="62" t="s">
        <v>38</v>
      </c>
    </row>
    <row r="25" spans="1:8" ht="13.5" thickTop="1">
      <c r="A25" s="12" t="s">
        <v>288</v>
      </c>
      <c r="B25" s="61"/>
      <c r="C25" s="12"/>
      <c r="D25" s="12"/>
      <c r="E25" s="63"/>
      <c r="G25" s="63"/>
      <c r="H25" s="64"/>
    </row>
    <row r="26" spans="1:10" ht="12.75" hidden="1">
      <c r="A26" s="4" t="s">
        <v>73</v>
      </c>
      <c r="B26" s="4" t="s">
        <v>133</v>
      </c>
      <c r="C26" s="12"/>
      <c r="D26" s="12"/>
      <c r="E26" s="63"/>
      <c r="G26" s="4"/>
      <c r="H26" s="64"/>
      <c r="J26" s="62" t="s">
        <v>38</v>
      </c>
    </row>
    <row r="27" spans="3:8" ht="12.75" hidden="1">
      <c r="C27" s="12"/>
      <c r="D27" s="12"/>
      <c r="E27" s="63"/>
      <c r="G27" s="4"/>
      <c r="H27" s="64"/>
    </row>
    <row r="28" spans="3:8" ht="12.75" hidden="1">
      <c r="C28" s="12"/>
      <c r="D28" s="12"/>
      <c r="E28" s="63"/>
      <c r="G28" s="4"/>
      <c r="H28" s="64"/>
    </row>
    <row r="29" spans="1:8" ht="12.75" hidden="1">
      <c r="A29" s="61" t="s">
        <v>26</v>
      </c>
      <c r="B29" s="61" t="s">
        <v>226</v>
      </c>
      <c r="C29" s="12"/>
      <c r="D29" s="12"/>
      <c r="E29" s="194"/>
      <c r="G29" s="195"/>
      <c r="H29" s="64"/>
    </row>
    <row r="30" spans="1:10" ht="12.75" hidden="1">
      <c r="A30" s="12" t="s">
        <v>27</v>
      </c>
      <c r="B30" s="12" t="s">
        <v>115</v>
      </c>
      <c r="C30" s="12"/>
      <c r="D30" s="12"/>
      <c r="E30" s="194"/>
      <c r="G30" s="192"/>
      <c r="H30" s="64"/>
      <c r="J30" s="62" t="s">
        <v>38</v>
      </c>
    </row>
    <row r="31" spans="1:10" ht="12.75" hidden="1">
      <c r="A31" s="12" t="s">
        <v>28</v>
      </c>
      <c r="B31" s="12" t="s">
        <v>134</v>
      </c>
      <c r="C31" s="12"/>
      <c r="D31" s="12"/>
      <c r="E31" s="194"/>
      <c r="G31" s="195"/>
      <c r="H31" s="64"/>
      <c r="J31" s="62" t="s">
        <v>38</v>
      </c>
    </row>
    <row r="32" spans="1:10" ht="12.75" hidden="1">
      <c r="A32" s="12" t="s">
        <v>29</v>
      </c>
      <c r="B32" s="12" t="s">
        <v>135</v>
      </c>
      <c r="C32" s="12"/>
      <c r="D32" s="12"/>
      <c r="E32" s="194"/>
      <c r="G32" s="195"/>
      <c r="H32" s="64"/>
      <c r="J32" s="62" t="s">
        <v>38</v>
      </c>
    </row>
    <row r="33" spans="1:10" ht="12.75" hidden="1">
      <c r="A33" s="12" t="s">
        <v>74</v>
      </c>
      <c r="B33" s="12" t="s">
        <v>136</v>
      </c>
      <c r="C33" s="12"/>
      <c r="D33" s="12"/>
      <c r="E33" s="194"/>
      <c r="G33" s="195"/>
      <c r="H33" s="64"/>
      <c r="J33" s="62" t="s">
        <v>38</v>
      </c>
    </row>
    <row r="34" spans="1:10" ht="12.75" hidden="1">
      <c r="A34" s="12" t="s">
        <v>30</v>
      </c>
      <c r="B34" s="12" t="s">
        <v>137</v>
      </c>
      <c r="C34" s="12"/>
      <c r="D34" s="12"/>
      <c r="E34" s="194"/>
      <c r="G34" s="195"/>
      <c r="H34" s="64"/>
      <c r="J34" s="62" t="s">
        <v>38</v>
      </c>
    </row>
    <row r="35" spans="1:10" ht="12.75" hidden="1">
      <c r="A35" s="12" t="s">
        <v>31</v>
      </c>
      <c r="B35" s="12" t="s">
        <v>230</v>
      </c>
      <c r="C35" s="12"/>
      <c r="D35" s="12"/>
      <c r="E35" s="194"/>
      <c r="G35" s="192"/>
      <c r="H35" s="64"/>
      <c r="J35" s="62" t="s">
        <v>38</v>
      </c>
    </row>
    <row r="36" spans="1:10" ht="12.75" hidden="1">
      <c r="A36" s="12" t="s">
        <v>32</v>
      </c>
      <c r="B36" s="12" t="s">
        <v>116</v>
      </c>
      <c r="C36" s="12"/>
      <c r="D36" s="12"/>
      <c r="E36" s="192"/>
      <c r="G36" s="168"/>
      <c r="H36" s="64"/>
      <c r="J36" s="62" t="s">
        <v>38</v>
      </c>
    </row>
    <row r="37" spans="1:10" ht="12.75" hidden="1">
      <c r="A37" s="188" t="s">
        <v>76</v>
      </c>
      <c r="B37" s="188" t="s">
        <v>231</v>
      </c>
      <c r="C37" s="51"/>
      <c r="D37" s="133"/>
      <c r="E37" s="193">
        <f>SUM(E30:E36)</f>
        <v>0</v>
      </c>
      <c r="F37" s="74"/>
      <c r="G37" s="197">
        <f>SUM(G30:G36)</f>
        <v>0</v>
      </c>
      <c r="H37" s="64"/>
      <c r="J37" s="62" t="s">
        <v>38</v>
      </c>
    </row>
    <row r="38" spans="1:10" ht="13.5" thickBot="1">
      <c r="A38" s="188" t="s">
        <v>75</v>
      </c>
      <c r="B38" s="188" t="s">
        <v>232</v>
      </c>
      <c r="C38" s="51"/>
      <c r="D38" s="51"/>
      <c r="E38" s="196">
        <f>+SUM(E24+E37)</f>
        <v>657</v>
      </c>
      <c r="F38" s="59"/>
      <c r="G38" s="196">
        <f>+SUM(G24+G37)</f>
        <v>776</v>
      </c>
      <c r="H38" s="64"/>
      <c r="J38" s="62" t="s">
        <v>38</v>
      </c>
    </row>
    <row r="39" spans="1:8" ht="13.5" thickTop="1">
      <c r="A39" s="12"/>
      <c r="B39" s="12"/>
      <c r="C39" s="12"/>
      <c r="D39" s="12"/>
      <c r="E39" s="63"/>
      <c r="G39" s="4"/>
      <c r="H39" s="64"/>
    </row>
    <row r="40" spans="1:8" ht="12.75" hidden="1" outlineLevel="1">
      <c r="A40" s="191" t="s">
        <v>37</v>
      </c>
      <c r="B40" s="191" t="s">
        <v>117</v>
      </c>
      <c r="C40" s="12"/>
      <c r="D40" s="12"/>
      <c r="E40" s="194"/>
      <c r="G40" s="195"/>
      <c r="H40" s="64"/>
    </row>
    <row r="41" spans="1:8" ht="12.75" hidden="1" outlineLevel="1">
      <c r="A41" s="12" t="s">
        <v>35</v>
      </c>
      <c r="B41" s="12" t="s">
        <v>138</v>
      </c>
      <c r="C41" s="12"/>
      <c r="D41" s="12"/>
      <c r="E41" s="194"/>
      <c r="G41" s="195"/>
      <c r="H41" s="64"/>
    </row>
    <row r="42" spans="1:8" ht="12.75" hidden="1" outlineLevel="1">
      <c r="A42" s="12" t="s">
        <v>36</v>
      </c>
      <c r="B42" s="12" t="s">
        <v>119</v>
      </c>
      <c r="C42" s="12"/>
      <c r="D42" s="12"/>
      <c r="E42" s="194"/>
      <c r="G42" s="195"/>
      <c r="H42" s="64"/>
    </row>
    <row r="43" spans="1:8" ht="12.75" hidden="1" outlineLevel="1">
      <c r="A43" s="12"/>
      <c r="B43" s="12"/>
      <c r="C43" s="12"/>
      <c r="D43" s="12"/>
      <c r="E43" s="74">
        <f>+E41+E42</f>
        <v>0</v>
      </c>
      <c r="F43" s="56"/>
      <c r="G43" s="74">
        <f>+G41+G42</f>
        <v>0</v>
      </c>
      <c r="H43" s="64"/>
    </row>
    <row r="44" spans="1:8" ht="12.75" hidden="1">
      <c r="A44" s="12"/>
      <c r="B44" s="12"/>
      <c r="C44" s="61"/>
      <c r="D44" s="61"/>
      <c r="E44" s="66"/>
      <c r="F44" s="67"/>
      <c r="G44" s="60"/>
      <c r="H44" s="64"/>
    </row>
    <row r="45" spans="1:8" ht="12.75" hidden="1" outlineLevel="1">
      <c r="A45" s="12" t="s">
        <v>34</v>
      </c>
      <c r="B45" s="12" t="s">
        <v>233</v>
      </c>
      <c r="C45" s="12"/>
      <c r="D45" s="12"/>
      <c r="E45" s="194"/>
      <c r="G45" s="195"/>
      <c r="H45" s="64"/>
    </row>
    <row r="46" spans="1:8" ht="12.75" hidden="1" outlineLevel="1">
      <c r="A46" s="12" t="s">
        <v>35</v>
      </c>
      <c r="B46" s="12" t="s">
        <v>118</v>
      </c>
      <c r="C46" s="12"/>
      <c r="D46" s="12"/>
      <c r="E46" s="194"/>
      <c r="G46" s="195"/>
      <c r="H46" s="64"/>
    </row>
    <row r="47" spans="1:8" ht="12.75" hidden="1" outlineLevel="1">
      <c r="A47" s="12" t="s">
        <v>36</v>
      </c>
      <c r="B47" s="12" t="s">
        <v>119</v>
      </c>
      <c r="C47" s="12"/>
      <c r="D47" s="12"/>
      <c r="E47" s="194"/>
      <c r="G47" s="195"/>
      <c r="H47" s="64"/>
    </row>
    <row r="48" spans="1:8" ht="12.75" hidden="1" outlineLevel="1">
      <c r="A48" s="12"/>
      <c r="B48" s="12"/>
      <c r="C48" s="12"/>
      <c r="D48" s="12"/>
      <c r="E48" s="74">
        <f>+E46+E47</f>
        <v>0</v>
      </c>
      <c r="F48" s="56"/>
      <c r="G48" s="74">
        <f>+G46+G47</f>
        <v>0</v>
      </c>
      <c r="H48" s="64"/>
    </row>
    <row r="49" spans="1:7" ht="12.75" collapsed="1">
      <c r="A49" s="12"/>
      <c r="B49" s="12"/>
      <c r="C49" s="12"/>
      <c r="D49" s="12"/>
      <c r="E49" s="11"/>
      <c r="F49" s="11"/>
      <c r="G49" s="70"/>
    </row>
    <row r="50" spans="1:2" ht="12.75">
      <c r="A50" s="75"/>
      <c r="B50" s="178" t="s">
        <v>262</v>
      </c>
    </row>
    <row r="51" spans="1:4" ht="12.75">
      <c r="A51" s="65"/>
      <c r="B51" s="65"/>
      <c r="C51" s="69"/>
      <c r="D51" s="69"/>
    </row>
    <row r="52" spans="1:2" ht="12.75">
      <c r="A52" s="75"/>
      <c r="B52" s="75"/>
    </row>
    <row r="53" spans="1:4" ht="13.5">
      <c r="A53" s="65"/>
      <c r="B53" s="75" t="s">
        <v>267</v>
      </c>
      <c r="C53" s="13"/>
      <c r="D53" s="13"/>
    </row>
    <row r="54" spans="1:4" ht="13.5">
      <c r="A54" s="65"/>
      <c r="B54" s="75"/>
      <c r="C54" s="13"/>
      <c r="D54" s="13"/>
    </row>
    <row r="55" spans="1:4" ht="13.5">
      <c r="A55" s="38" t="s">
        <v>24</v>
      </c>
      <c r="B55" s="38"/>
      <c r="C55" s="71"/>
      <c r="D55" s="71"/>
    </row>
    <row r="56" spans="1:4" ht="12.75">
      <c r="A56" s="76" t="s">
        <v>289</v>
      </c>
      <c r="B56" s="76" t="s">
        <v>253</v>
      </c>
      <c r="C56" s="72"/>
      <c r="D56" s="72"/>
    </row>
    <row r="57" spans="1:4" ht="12.75">
      <c r="A57" s="76"/>
      <c r="B57" s="76"/>
      <c r="C57" s="72"/>
      <c r="D57" s="72"/>
    </row>
    <row r="58" spans="1:4" ht="12.75">
      <c r="A58" s="76"/>
      <c r="B58" s="76"/>
      <c r="C58" s="72"/>
      <c r="D58" s="72"/>
    </row>
    <row r="59" spans="1:2" ht="12.75">
      <c r="A59" s="77" t="s">
        <v>22</v>
      </c>
      <c r="B59" s="77"/>
    </row>
    <row r="60" spans="1:4" ht="12.75">
      <c r="A60" s="78" t="s">
        <v>290</v>
      </c>
      <c r="B60" s="78" t="s">
        <v>139</v>
      </c>
      <c r="C60" s="60"/>
      <c r="D60" s="60"/>
    </row>
    <row r="61" spans="1:4" ht="13.5">
      <c r="A61" s="69"/>
      <c r="B61" s="69"/>
      <c r="C61" s="13"/>
      <c r="D61" s="13"/>
    </row>
    <row r="62" spans="1:4" ht="13.5">
      <c r="A62" s="79"/>
      <c r="B62" s="179" t="s">
        <v>266</v>
      </c>
      <c r="C62" s="73"/>
      <c r="D62" s="73"/>
    </row>
    <row r="63" spans="3:4" ht="13.5">
      <c r="C63" s="73"/>
      <c r="D63" s="73"/>
    </row>
    <row r="64" spans="1:4" ht="13.5">
      <c r="A64" s="13"/>
      <c r="B64" s="13"/>
      <c r="C64" s="73"/>
      <c r="D64" s="73"/>
    </row>
    <row r="65" spans="1:2" ht="13.5">
      <c r="A65" s="71"/>
      <c r="B65" s="71"/>
    </row>
    <row r="66" spans="1:2" ht="12.75">
      <c r="A66" s="72"/>
      <c r="B66" s="72"/>
    </row>
    <row r="68" spans="1:2" ht="12.75">
      <c r="A68" s="60"/>
      <c r="B68" s="60"/>
    </row>
    <row r="69" spans="1:2" ht="13.5">
      <c r="A69" s="13"/>
      <c r="B69" s="13"/>
    </row>
    <row r="70" spans="1:2" ht="13.5">
      <c r="A70" s="73"/>
      <c r="B70" s="73"/>
    </row>
    <row r="71" spans="1:2" ht="13.5">
      <c r="A71" s="73"/>
      <c r="B71" s="73"/>
    </row>
    <row r="72" spans="1:2" ht="13.5">
      <c r="A72" s="73"/>
      <c r="B72" s="73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2"/>
  <sheetViews>
    <sheetView showGridLines="0" zoomScalePageLayoutView="0" workbookViewId="0" topLeftCell="A1">
      <selection activeCell="B59" sqref="B59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297</v>
      </c>
      <c r="C1" s="188" t="s">
        <v>219</v>
      </c>
      <c r="D1" s="199"/>
      <c r="E1" s="188"/>
      <c r="F1" s="188"/>
      <c r="G1" s="188"/>
    </row>
    <row r="2" spans="2:10" s="12" customFormat="1" ht="12.75">
      <c r="B2" s="188" t="s">
        <v>299</v>
      </c>
      <c r="C2" s="188" t="s">
        <v>263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2"/>
      <c r="E3" s="51"/>
      <c r="F3" s="51"/>
      <c r="G3" s="51"/>
    </row>
    <row r="4" spans="2:7" ht="12.75" customHeight="1">
      <c r="B4" s="238"/>
      <c r="C4" s="57"/>
      <c r="D4" s="239" t="s">
        <v>0</v>
      </c>
      <c r="E4" s="241" t="s">
        <v>279</v>
      </c>
      <c r="F4" s="198"/>
      <c r="G4" s="241" t="s">
        <v>280</v>
      </c>
    </row>
    <row r="5" spans="2:7" ht="12.75">
      <c r="B5" s="238"/>
      <c r="C5" s="57"/>
      <c r="D5" s="239"/>
      <c r="E5" s="241"/>
      <c r="F5" s="84"/>
      <c r="G5" s="241"/>
    </row>
    <row r="6" spans="2:7" ht="9" customHeight="1">
      <c r="B6" s="57"/>
      <c r="C6" s="57"/>
      <c r="D6" s="199"/>
      <c r="E6" s="241"/>
      <c r="F6" s="200"/>
      <c r="G6" s="241"/>
    </row>
    <row r="7" spans="2:10" s="85" customFormat="1" ht="12.75">
      <c r="B7" s="188" t="s">
        <v>14</v>
      </c>
      <c r="C7" s="188" t="s">
        <v>140</v>
      </c>
      <c r="D7" s="55"/>
      <c r="E7" s="241"/>
      <c r="F7" s="172"/>
      <c r="G7" s="241"/>
      <c r="J7" s="53"/>
    </row>
    <row r="8" spans="2:7" ht="12.75">
      <c r="B8" s="188" t="s">
        <v>2</v>
      </c>
      <c r="C8" s="188" t="s">
        <v>141</v>
      </c>
      <c r="D8" s="180"/>
      <c r="E8" s="200"/>
      <c r="F8" s="200"/>
      <c r="G8" s="200"/>
    </row>
    <row r="9" spans="2:10" ht="12.75">
      <c r="B9" s="201" t="s">
        <v>5</v>
      </c>
      <c r="C9" s="202" t="s">
        <v>234</v>
      </c>
      <c r="D9" s="234">
        <v>3.1</v>
      </c>
      <c r="E9" s="204">
        <v>2433</v>
      </c>
      <c r="F9" s="204"/>
      <c r="G9" s="204">
        <v>2133</v>
      </c>
      <c r="J9" s="62" t="s">
        <v>38</v>
      </c>
    </row>
    <row r="10" spans="2:10" ht="12.75">
      <c r="B10" s="201" t="s">
        <v>15</v>
      </c>
      <c r="C10" s="202" t="s">
        <v>142</v>
      </c>
      <c r="D10" s="203">
        <v>3.2</v>
      </c>
      <c r="E10" s="204">
        <v>111</v>
      </c>
      <c r="F10" s="204"/>
      <c r="G10" s="204">
        <v>31</v>
      </c>
      <c r="J10" s="95" t="s">
        <v>38</v>
      </c>
    </row>
    <row r="11" spans="2:11" ht="12.75" customHeight="1" hidden="1">
      <c r="B11" s="201" t="s">
        <v>39</v>
      </c>
      <c r="C11" s="202" t="s">
        <v>235</v>
      </c>
      <c r="D11" s="203"/>
      <c r="E11" s="204"/>
      <c r="F11" s="204"/>
      <c r="G11" s="204"/>
      <c r="J11" s="95" t="s">
        <v>38</v>
      </c>
      <c r="K11" s="86"/>
    </row>
    <row r="12" spans="2:11" ht="12.75" customHeight="1" hidden="1">
      <c r="B12" s="201" t="s">
        <v>40</v>
      </c>
      <c r="C12" s="202" t="s">
        <v>143</v>
      </c>
      <c r="D12" s="203"/>
      <c r="E12" s="204"/>
      <c r="F12" s="204"/>
      <c r="G12" s="204"/>
      <c r="J12" s="95" t="s">
        <v>38</v>
      </c>
      <c r="K12" s="87"/>
    </row>
    <row r="13" spans="2:11" ht="12.75" hidden="1">
      <c r="B13" s="201" t="s">
        <v>44</v>
      </c>
      <c r="C13" s="202" t="s">
        <v>144</v>
      </c>
      <c r="D13" s="203"/>
      <c r="E13" s="204"/>
      <c r="F13" s="204"/>
      <c r="G13" s="204"/>
      <c r="J13" s="95" t="s">
        <v>38</v>
      </c>
      <c r="K13" s="87"/>
    </row>
    <row r="14" spans="2:11" ht="12.75" hidden="1">
      <c r="B14" s="201" t="s">
        <v>41</v>
      </c>
      <c r="C14" s="201" t="s">
        <v>145</v>
      </c>
      <c r="D14" s="203"/>
      <c r="E14" s="204"/>
      <c r="F14" s="204"/>
      <c r="G14" s="204"/>
      <c r="J14" s="95" t="s">
        <v>38</v>
      </c>
      <c r="K14" s="87"/>
    </row>
    <row r="15" spans="2:11" ht="12.75" hidden="1">
      <c r="B15" s="201" t="s">
        <v>42</v>
      </c>
      <c r="C15" s="201" t="s">
        <v>146</v>
      </c>
      <c r="D15" s="203"/>
      <c r="E15" s="204"/>
      <c r="F15" s="204"/>
      <c r="G15" s="204"/>
      <c r="J15" s="95" t="s">
        <v>38</v>
      </c>
      <c r="K15" s="87"/>
    </row>
    <row r="16" spans="2:11" ht="12.75" hidden="1">
      <c r="B16" s="201" t="s">
        <v>16</v>
      </c>
      <c r="C16" s="201" t="s">
        <v>147</v>
      </c>
      <c r="D16" s="203"/>
      <c r="E16" s="204"/>
      <c r="F16" s="204"/>
      <c r="G16" s="204"/>
      <c r="J16" s="96" t="s">
        <v>38</v>
      </c>
      <c r="K16" s="86"/>
    </row>
    <row r="17" spans="2:10" ht="12.75" hidden="1">
      <c r="B17" s="201" t="s">
        <v>43</v>
      </c>
      <c r="C17" s="201" t="s">
        <v>148</v>
      </c>
      <c r="D17" s="203"/>
      <c r="E17" s="204"/>
      <c r="F17" s="204"/>
      <c r="G17" s="204"/>
      <c r="J17" s="96" t="s">
        <v>38</v>
      </c>
    </row>
    <row r="18" spans="2:10" ht="12.75">
      <c r="B18" s="201" t="s">
        <v>292</v>
      </c>
      <c r="C18" s="201" t="s">
        <v>149</v>
      </c>
      <c r="D18" s="203" t="s">
        <v>23</v>
      </c>
      <c r="E18" s="204">
        <v>98</v>
      </c>
      <c r="F18" s="204"/>
      <c r="G18" s="204">
        <v>97</v>
      </c>
      <c r="J18" s="95" t="s">
        <v>38</v>
      </c>
    </row>
    <row r="19" spans="2:7" ht="12.75">
      <c r="B19" s="188" t="s">
        <v>89</v>
      </c>
      <c r="C19" s="188" t="s">
        <v>150</v>
      </c>
      <c r="D19" s="205" t="s">
        <v>23</v>
      </c>
      <c r="E19" s="217">
        <f>SUM(E9:E18)</f>
        <v>2642</v>
      </c>
      <c r="F19" s="207"/>
      <c r="G19" s="217">
        <f>SUM(G9:G18)</f>
        <v>2261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151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152</v>
      </c>
      <c r="D22" s="203">
        <v>4.1</v>
      </c>
      <c r="E22" s="204">
        <v>2700</v>
      </c>
      <c r="F22" s="209"/>
      <c r="G22" s="204">
        <v>2463</v>
      </c>
      <c r="J22" s="62" t="s">
        <v>38</v>
      </c>
      <c r="K22" s="86"/>
    </row>
    <row r="23" spans="2:11" ht="12.75" hidden="1">
      <c r="B23" s="201" t="s">
        <v>45</v>
      </c>
      <c r="C23" s="201" t="s">
        <v>153</v>
      </c>
      <c r="D23" s="203" t="s">
        <v>23</v>
      </c>
      <c r="E23" s="204" t="s">
        <v>23</v>
      </c>
      <c r="F23" s="209"/>
      <c r="G23" s="204" t="s">
        <v>23</v>
      </c>
      <c r="J23" s="62" t="s">
        <v>38</v>
      </c>
      <c r="K23" s="86"/>
    </row>
    <row r="24" spans="2:10" ht="12.75">
      <c r="B24" s="201" t="s">
        <v>46</v>
      </c>
      <c r="C24" s="201" t="s">
        <v>154</v>
      </c>
      <c r="D24" s="203">
        <v>4.2</v>
      </c>
      <c r="E24" s="204">
        <v>1688</v>
      </c>
      <c r="F24" s="209" t="s">
        <v>23</v>
      </c>
      <c r="G24" s="204">
        <v>1328</v>
      </c>
      <c r="J24" s="62" t="s">
        <v>38</v>
      </c>
    </row>
    <row r="25" spans="2:10" ht="12.75" hidden="1">
      <c r="B25" s="201" t="s">
        <v>44</v>
      </c>
      <c r="C25" s="201" t="s">
        <v>155</v>
      </c>
      <c r="D25" s="203"/>
      <c r="E25" s="204"/>
      <c r="F25" s="209"/>
      <c r="G25" s="204"/>
      <c r="J25" s="62" t="s">
        <v>38</v>
      </c>
    </row>
    <row r="26" spans="2:10" ht="12.75" hidden="1">
      <c r="B26" s="201" t="s">
        <v>48</v>
      </c>
      <c r="C26" s="201" t="s">
        <v>156</v>
      </c>
      <c r="D26" s="203"/>
      <c r="E26" s="204"/>
      <c r="F26" s="209"/>
      <c r="G26" s="204"/>
      <c r="J26" s="62" t="s">
        <v>38</v>
      </c>
    </row>
    <row r="27" spans="2:10" ht="12.75">
      <c r="B27" s="201" t="s">
        <v>47</v>
      </c>
      <c r="C27" s="201" t="s">
        <v>157</v>
      </c>
      <c r="D27" s="203">
        <v>4.3</v>
      </c>
      <c r="E27" s="204">
        <v>178</v>
      </c>
      <c r="F27" s="204"/>
      <c r="G27" s="204">
        <v>167</v>
      </c>
      <c r="J27" s="62" t="s">
        <v>38</v>
      </c>
    </row>
    <row r="28" spans="2:7" ht="12.75">
      <c r="B28" s="201" t="s">
        <v>17</v>
      </c>
      <c r="C28" s="201" t="s">
        <v>252</v>
      </c>
      <c r="D28" s="88">
        <v>4.4</v>
      </c>
      <c r="E28" s="210">
        <v>716</v>
      </c>
      <c r="G28" s="210">
        <v>447</v>
      </c>
    </row>
    <row r="29" spans="2:7" ht="12.75">
      <c r="B29" s="188" t="s">
        <v>90</v>
      </c>
      <c r="C29" s="188" t="s">
        <v>158</v>
      </c>
      <c r="D29" s="205"/>
      <c r="E29" s="217">
        <f>SUM(E22:E28)</f>
        <v>5282</v>
      </c>
      <c r="F29" s="211"/>
      <c r="G29" s="217">
        <f>SUM(G22:G28)</f>
        <v>4405</v>
      </c>
    </row>
    <row r="30" spans="2:11" ht="13.5" thickBot="1">
      <c r="B30" s="206" t="s">
        <v>11</v>
      </c>
      <c r="C30" s="206" t="s">
        <v>159</v>
      </c>
      <c r="D30" s="199"/>
      <c r="E30" s="218">
        <f>SUM(E19+E29)</f>
        <v>7924</v>
      </c>
      <c r="F30" s="212"/>
      <c r="G30" s="218">
        <f>SUM(G19+G29)</f>
        <v>6666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160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161</v>
      </c>
      <c r="D33" s="208"/>
      <c r="E33" s="200"/>
      <c r="F33" s="200"/>
      <c r="G33" s="200"/>
      <c r="J33" s="62" t="s">
        <v>38</v>
      </c>
      <c r="K33" s="86"/>
    </row>
    <row r="34" spans="2:11" ht="12.75">
      <c r="B34" s="201" t="s">
        <v>215</v>
      </c>
      <c r="C34" s="201" t="s">
        <v>216</v>
      </c>
      <c r="D34" s="88">
        <v>7.1</v>
      </c>
      <c r="E34" s="4">
        <v>268</v>
      </c>
      <c r="G34" s="4">
        <v>268</v>
      </c>
      <c r="J34" s="62" t="s">
        <v>38</v>
      </c>
      <c r="K34" s="86"/>
    </row>
    <row r="35" spans="2:11" ht="12.75" hidden="1">
      <c r="B35" s="201" t="s">
        <v>60</v>
      </c>
      <c r="C35" s="201" t="s">
        <v>162</v>
      </c>
      <c r="J35" s="62" t="s">
        <v>38</v>
      </c>
      <c r="K35" s="86"/>
    </row>
    <row r="36" spans="2:11" ht="12.75" hidden="1">
      <c r="B36" s="201" t="s">
        <v>21</v>
      </c>
      <c r="C36" s="201" t="s">
        <v>163</v>
      </c>
      <c r="J36" s="62" t="s">
        <v>38</v>
      </c>
      <c r="K36" s="86"/>
    </row>
    <row r="37" spans="2:11" ht="12.75" hidden="1">
      <c r="B37" s="201" t="s">
        <v>59</v>
      </c>
      <c r="C37" s="201" t="s">
        <v>164</v>
      </c>
      <c r="J37" s="62" t="s">
        <v>38</v>
      </c>
      <c r="K37" s="86"/>
    </row>
    <row r="38" spans="2:10" ht="12.75" hidden="1">
      <c r="B38" s="201" t="s">
        <v>61</v>
      </c>
      <c r="C38" s="201" t="s">
        <v>165</v>
      </c>
      <c r="J38" s="62" t="s">
        <v>38</v>
      </c>
    </row>
    <row r="39" spans="2:7" ht="12.75">
      <c r="B39" s="201" t="s">
        <v>272</v>
      </c>
      <c r="C39" s="201"/>
      <c r="D39" s="88">
        <v>7.1</v>
      </c>
      <c r="E39" s="4">
        <v>4262</v>
      </c>
      <c r="G39" s="4">
        <v>4332</v>
      </c>
    </row>
    <row r="40" spans="2:10" ht="12.75">
      <c r="B40" s="201" t="s">
        <v>62</v>
      </c>
      <c r="C40" s="201" t="s">
        <v>166</v>
      </c>
      <c r="D40" s="88">
        <v>7.2</v>
      </c>
      <c r="E40" s="54">
        <v>1029</v>
      </c>
      <c r="G40" s="54">
        <v>265</v>
      </c>
      <c r="J40" s="62" t="s">
        <v>38</v>
      </c>
    </row>
    <row r="41" spans="2:10" ht="12.75">
      <c r="B41" s="201" t="s">
        <v>63</v>
      </c>
      <c r="C41" s="201" t="s">
        <v>167</v>
      </c>
      <c r="D41" s="214">
        <v>7.3</v>
      </c>
      <c r="E41" s="4">
        <f>+'ОВсД ие '!E38</f>
        <v>657</v>
      </c>
      <c r="F41" s="215"/>
      <c r="G41" s="54">
        <v>776</v>
      </c>
      <c r="J41" s="62" t="s">
        <v>38</v>
      </c>
    </row>
    <row r="42" spans="2:11" ht="12.75">
      <c r="B42" s="188" t="s">
        <v>77</v>
      </c>
      <c r="C42" s="188" t="s">
        <v>168</v>
      </c>
      <c r="D42" s="205"/>
      <c r="E42" s="216">
        <f>SUM(E34:E41)</f>
        <v>6216</v>
      </c>
      <c r="F42" s="206"/>
      <c r="G42" s="216">
        <f>SUM(G34:G41)</f>
        <v>5641</v>
      </c>
      <c r="K42" s="12"/>
    </row>
    <row r="43" spans="2:11" ht="12.75">
      <c r="B43" s="188"/>
      <c r="C43" s="188"/>
      <c r="D43" s="205"/>
      <c r="E43" s="206"/>
      <c r="F43" s="206"/>
      <c r="G43" s="206"/>
      <c r="K43" s="12"/>
    </row>
    <row r="44" spans="2:11" ht="12.75" hidden="1">
      <c r="B44" s="188" t="s">
        <v>81</v>
      </c>
      <c r="C44" s="188" t="s">
        <v>169</v>
      </c>
      <c r="D44" s="205"/>
      <c r="E44" s="206"/>
      <c r="F44" s="211"/>
      <c r="G44" s="207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F45" s="90"/>
      <c r="G45" s="90"/>
      <c r="J45" s="62" t="s">
        <v>38</v>
      </c>
    </row>
    <row r="46" spans="2:10" ht="12.75" hidden="1">
      <c r="B46" s="12" t="s">
        <v>217</v>
      </c>
      <c r="C46" s="12" t="s">
        <v>220</v>
      </c>
      <c r="D46" s="88" t="s">
        <v>23</v>
      </c>
      <c r="E46" s="4" t="s">
        <v>23</v>
      </c>
      <c r="F46" s="90"/>
      <c r="G46" s="90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F47" s="90"/>
      <c r="G47" s="90"/>
      <c r="J47" s="62" t="s">
        <v>38</v>
      </c>
    </row>
    <row r="48" spans="2:10" ht="12.75" hidden="1">
      <c r="B48" s="12" t="s">
        <v>19</v>
      </c>
      <c r="C48" s="12" t="s">
        <v>172</v>
      </c>
      <c r="D48" s="88" t="s">
        <v>23</v>
      </c>
      <c r="F48" s="90"/>
      <c r="G48" s="90"/>
      <c r="J48" s="62" t="s">
        <v>38</v>
      </c>
    </row>
    <row r="49" spans="2:12" ht="12.75" hidden="1">
      <c r="B49" s="201" t="s">
        <v>79</v>
      </c>
      <c r="C49" s="201" t="s">
        <v>173</v>
      </c>
      <c r="E49" s="204"/>
      <c r="F49" s="210"/>
      <c r="G49" s="204"/>
      <c r="J49" s="62" t="s">
        <v>38</v>
      </c>
      <c r="L49" s="86"/>
    </row>
    <row r="50" spans="2:12" ht="12.75" hidden="1">
      <c r="B50" s="201" t="s">
        <v>78</v>
      </c>
      <c r="C50" s="201" t="s">
        <v>174</v>
      </c>
      <c r="E50" s="60"/>
      <c r="F50" s="204"/>
      <c r="G50" s="60"/>
      <c r="L50" s="86"/>
    </row>
    <row r="51" spans="2:12" ht="12.75" hidden="1">
      <c r="B51" s="188" t="s">
        <v>88</v>
      </c>
      <c r="C51" s="188" t="s">
        <v>175</v>
      </c>
      <c r="D51" s="208"/>
      <c r="E51" s="216">
        <f>SUM(E45:E50)</f>
        <v>0</v>
      </c>
      <c r="F51" s="206"/>
      <c r="G51" s="216">
        <f>SUM(G45:G50)</f>
        <v>0</v>
      </c>
      <c r="L51" s="91"/>
    </row>
    <row r="52" spans="2:12" ht="12.75">
      <c r="B52" s="188" t="s">
        <v>82</v>
      </c>
      <c r="C52" s="188" t="s">
        <v>176</v>
      </c>
      <c r="D52" s="208"/>
      <c r="E52" s="200"/>
      <c r="F52" s="200"/>
      <c r="G52" s="200"/>
      <c r="J52" s="62" t="s">
        <v>38</v>
      </c>
      <c r="L52" s="87"/>
    </row>
    <row r="53" spans="2:12" ht="12.75" hidden="1">
      <c r="B53" s="12" t="s">
        <v>293</v>
      </c>
      <c r="C53" s="12" t="s">
        <v>178</v>
      </c>
      <c r="D53" s="88" t="s">
        <v>23</v>
      </c>
      <c r="E53" s="4" t="s">
        <v>23</v>
      </c>
      <c r="F53" s="4" t="s">
        <v>23</v>
      </c>
      <c r="G53" s="4" t="s">
        <v>23</v>
      </c>
      <c r="J53" s="62" t="s">
        <v>38</v>
      </c>
      <c r="L53" s="86"/>
    </row>
    <row r="54" spans="2:12" ht="12.75" hidden="1">
      <c r="B54" s="12" t="s">
        <v>85</v>
      </c>
      <c r="C54" s="12" t="s">
        <v>177</v>
      </c>
      <c r="D54" s="88">
        <v>22</v>
      </c>
      <c r="G54" s="4">
        <v>0</v>
      </c>
      <c r="J54" s="62" t="s">
        <v>38</v>
      </c>
      <c r="L54" s="86"/>
    </row>
    <row r="55" spans="2:10" ht="12.75" hidden="1">
      <c r="B55" s="12" t="s">
        <v>51</v>
      </c>
      <c r="C55" s="12" t="s">
        <v>179</v>
      </c>
      <c r="D55" s="88">
        <v>22</v>
      </c>
      <c r="E55" s="210"/>
      <c r="G55" s="210">
        <v>0</v>
      </c>
      <c r="J55" s="62" t="s">
        <v>38</v>
      </c>
    </row>
    <row r="56" spans="2:10" ht="12.75">
      <c r="B56" s="12" t="s">
        <v>50</v>
      </c>
      <c r="C56" s="12" t="s">
        <v>180</v>
      </c>
      <c r="D56" s="88">
        <v>5.1</v>
      </c>
      <c r="E56" s="210">
        <v>1117</v>
      </c>
      <c r="G56" s="210">
        <v>705</v>
      </c>
      <c r="J56" s="62" t="s">
        <v>38</v>
      </c>
    </row>
    <row r="57" spans="2:10" ht="12.75">
      <c r="B57" s="201" t="s">
        <v>84</v>
      </c>
      <c r="C57" s="201" t="s">
        <v>181</v>
      </c>
      <c r="D57" s="88">
        <v>5.2</v>
      </c>
      <c r="E57" s="210">
        <v>7</v>
      </c>
      <c r="G57" s="210">
        <v>3</v>
      </c>
      <c r="J57" s="62" t="s">
        <v>38</v>
      </c>
    </row>
    <row r="58" spans="2:10" ht="12.75">
      <c r="B58" s="201" t="s">
        <v>86</v>
      </c>
      <c r="C58" s="201" t="s">
        <v>182</v>
      </c>
      <c r="D58" s="88">
        <v>5.2</v>
      </c>
      <c r="E58" s="4">
        <v>17</v>
      </c>
      <c r="F58" s="210"/>
      <c r="G58" s="4">
        <v>18</v>
      </c>
      <c r="J58" s="62" t="s">
        <v>38</v>
      </c>
    </row>
    <row r="59" spans="2:10" ht="12.75">
      <c r="B59" s="201" t="s">
        <v>83</v>
      </c>
      <c r="C59" s="201" t="s">
        <v>183</v>
      </c>
      <c r="D59" s="88">
        <v>5.3</v>
      </c>
      <c r="E59" s="210">
        <v>24</v>
      </c>
      <c r="F59" s="210"/>
      <c r="G59" s="210">
        <v>104</v>
      </c>
      <c r="J59" s="62" t="s">
        <v>38</v>
      </c>
    </row>
    <row r="60" spans="2:10" ht="12.75">
      <c r="B60" s="201" t="s">
        <v>20</v>
      </c>
      <c r="C60" s="201" t="s">
        <v>184</v>
      </c>
      <c r="D60" s="88">
        <v>5.4</v>
      </c>
      <c r="E60" s="210">
        <v>543</v>
      </c>
      <c r="F60" s="210"/>
      <c r="G60" s="210">
        <v>195</v>
      </c>
      <c r="J60" s="97" t="s">
        <v>38</v>
      </c>
    </row>
    <row r="61" spans="2:10" ht="12.75">
      <c r="B61" s="188" t="s">
        <v>87</v>
      </c>
      <c r="C61" s="188" t="s">
        <v>185</v>
      </c>
      <c r="D61" s="208"/>
      <c r="E61" s="217">
        <f>SUM(E53:E60)</f>
        <v>1708</v>
      </c>
      <c r="F61" s="219"/>
      <c r="G61" s="217">
        <f>SUM(G53:G60)</f>
        <v>1025</v>
      </c>
      <c r="J61" s="62" t="s">
        <v>38</v>
      </c>
    </row>
    <row r="62" spans="2:10" ht="13.5" thickBot="1">
      <c r="B62" s="188" t="s">
        <v>12</v>
      </c>
      <c r="C62" s="188" t="s">
        <v>186</v>
      </c>
      <c r="D62" s="208"/>
      <c r="E62" s="218">
        <f>SUM(E42+E51+E61)</f>
        <v>7924</v>
      </c>
      <c r="F62" s="206"/>
      <c r="G62" s="218">
        <f>SUM(G42+G51+G61)</f>
        <v>6666</v>
      </c>
      <c r="J62" s="62" t="s">
        <v>38</v>
      </c>
    </row>
    <row r="63" spans="2:8" ht="13.5" thickTop="1">
      <c r="B63" s="92"/>
      <c r="C63" s="92"/>
      <c r="D63" s="225"/>
      <c r="E63" s="61"/>
      <c r="F63" s="66"/>
      <c r="G63" s="67"/>
      <c r="H63" s="60"/>
    </row>
    <row r="64" spans="2:8" ht="12.75">
      <c r="B64" s="75"/>
      <c r="C64" s="177"/>
      <c r="D64" s="235"/>
      <c r="E64" s="61"/>
      <c r="F64" s="66"/>
      <c r="G64" s="67"/>
      <c r="H64" s="60"/>
    </row>
    <row r="65" spans="2:8" ht="12.75">
      <c r="B65" s="75"/>
      <c r="C65" s="177" t="s">
        <v>264</v>
      </c>
      <c r="D65" s="235"/>
      <c r="E65" s="65"/>
      <c r="F65" s="68"/>
      <c r="G65" s="67"/>
      <c r="H65" s="60"/>
    </row>
    <row r="66" spans="2:8" ht="12.75">
      <c r="B66" s="75"/>
      <c r="C66" s="177"/>
      <c r="D66" s="235"/>
      <c r="E66" s="65"/>
      <c r="F66" s="68"/>
      <c r="G66" s="67"/>
      <c r="H66" s="60"/>
    </row>
    <row r="67" spans="2:4" ht="12.75">
      <c r="B67" s="75"/>
      <c r="C67" s="178"/>
      <c r="D67" s="235"/>
    </row>
    <row r="68" spans="2:4" ht="12.75">
      <c r="B68" s="65"/>
      <c r="C68" s="178" t="s">
        <v>267</v>
      </c>
      <c r="D68" s="225"/>
    </row>
    <row r="69" spans="2:4" ht="12.75">
      <c r="B69" s="65" t="s">
        <v>24</v>
      </c>
      <c r="C69" s="65"/>
      <c r="D69" s="53"/>
    </row>
    <row r="70" spans="2:4" ht="12.75">
      <c r="B70" s="93" t="s">
        <v>289</v>
      </c>
      <c r="C70" s="93" t="s">
        <v>254</v>
      </c>
      <c r="D70" s="62"/>
    </row>
    <row r="71" spans="2:4" ht="12.75" hidden="1">
      <c r="B71" s="93"/>
      <c r="C71" s="93"/>
      <c r="D71" s="62"/>
    </row>
    <row r="72" spans="2:4" ht="12.75" hidden="1">
      <c r="B72" s="93"/>
      <c r="C72" s="93"/>
      <c r="D72" s="62"/>
    </row>
    <row r="73" spans="2:7" ht="12.75">
      <c r="B73" s="69" t="s">
        <v>22</v>
      </c>
      <c r="C73" s="69"/>
      <c r="D73" s="94"/>
      <c r="E73" s="54"/>
      <c r="F73" s="54"/>
      <c r="G73" s="54"/>
    </row>
    <row r="74" spans="2:7" ht="12.75">
      <c r="B74" s="93" t="s">
        <v>290</v>
      </c>
      <c r="C74" s="183" t="s">
        <v>223</v>
      </c>
      <c r="D74" s="62"/>
      <c r="E74" s="54"/>
      <c r="F74" s="54"/>
      <c r="G74" s="54"/>
    </row>
    <row r="75" spans="2:7" ht="12.75">
      <c r="B75" s="93"/>
      <c r="C75" s="183"/>
      <c r="D75" s="62"/>
      <c r="E75" s="54"/>
      <c r="F75" s="54"/>
      <c r="G75" s="54"/>
    </row>
    <row r="76" spans="2:7" ht="18" customHeight="1">
      <c r="B76" s="69"/>
      <c r="C76" s="69"/>
      <c r="D76" s="62"/>
      <c r="E76" s="54"/>
      <c r="F76" s="54"/>
      <c r="G76" s="54"/>
    </row>
    <row r="77" spans="2:7" ht="12.75">
      <c r="B77" s="231"/>
      <c r="C77" s="179"/>
      <c r="D77" s="62"/>
      <c r="E77" s="54"/>
      <c r="F77" s="54"/>
      <c r="G77" s="54"/>
    </row>
    <row r="78" spans="2:7" ht="12.75">
      <c r="B78" s="230" t="s">
        <v>23</v>
      </c>
      <c r="C78" s="179" t="s">
        <v>265</v>
      </c>
      <c r="D78" s="229" t="s">
        <v>23</v>
      </c>
      <c r="E78" s="54"/>
      <c r="F78" s="54"/>
      <c r="G78" s="54"/>
    </row>
    <row r="79" spans="2:7" ht="12.75">
      <c r="B79" s="69"/>
      <c r="C79" s="69"/>
      <c r="D79" s="62"/>
      <c r="E79" s="54"/>
      <c r="F79" s="54"/>
      <c r="G79" s="54"/>
    </row>
    <row r="80" spans="2:3" ht="12.75">
      <c r="B80" s="34"/>
      <c r="C80" s="34"/>
    </row>
    <row r="81" spans="2:3" ht="12.75">
      <c r="B81" s="34"/>
      <c r="C81" s="34"/>
    </row>
    <row r="82" spans="2:3" ht="12.75">
      <c r="B82" s="34"/>
      <c r="C82" s="34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301</v>
      </c>
      <c r="B1" s="175" t="s">
        <v>242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300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242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97.5" customHeight="1">
      <c r="A4" s="244"/>
      <c r="B4" s="170"/>
      <c r="C4" s="246" t="s">
        <v>112</v>
      </c>
      <c r="D4" s="55"/>
      <c r="E4" s="248" t="s">
        <v>256</v>
      </c>
      <c r="F4" s="127"/>
      <c r="G4" s="248" t="s">
        <v>257</v>
      </c>
      <c r="H4" s="126"/>
      <c r="I4" s="248" t="s">
        <v>271</v>
      </c>
      <c r="J4" s="127"/>
      <c r="K4" s="248" t="s">
        <v>258</v>
      </c>
      <c r="L4" s="127"/>
      <c r="M4" s="248" t="s">
        <v>259</v>
      </c>
      <c r="N4" s="127"/>
      <c r="O4" s="250" t="s">
        <v>260</v>
      </c>
      <c r="P4" s="127"/>
      <c r="Q4" s="248" t="s">
        <v>77</v>
      </c>
    </row>
    <row r="5" spans="1:17" s="108" customFormat="1" ht="81.75" customHeight="1">
      <c r="A5" s="245"/>
      <c r="B5" s="171"/>
      <c r="C5" s="247"/>
      <c r="D5" s="55"/>
      <c r="E5" s="248"/>
      <c r="F5" s="128"/>
      <c r="G5" s="249"/>
      <c r="H5" s="129"/>
      <c r="I5" s="249"/>
      <c r="J5" s="128"/>
      <c r="K5" s="249"/>
      <c r="L5" s="128"/>
      <c r="M5" s="249"/>
      <c r="N5" s="128"/>
      <c r="O5" s="250"/>
      <c r="P5" s="128"/>
      <c r="Q5" s="249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294</v>
      </c>
      <c r="B8" s="113" t="s">
        <v>203</v>
      </c>
      <c r="C8" s="113"/>
      <c r="D8" s="147"/>
      <c r="E8" s="151">
        <v>268</v>
      </c>
      <c r="F8" s="152"/>
      <c r="G8" s="151">
        <v>4128</v>
      </c>
      <c r="H8" s="151"/>
      <c r="I8" s="151">
        <v>266</v>
      </c>
      <c r="J8" s="152"/>
      <c r="K8" s="151"/>
      <c r="L8" s="152"/>
      <c r="M8" s="151">
        <v>204</v>
      </c>
      <c r="N8" s="152"/>
      <c r="O8" s="152"/>
      <c r="P8" s="152"/>
      <c r="Q8" s="151">
        <f>SUM(E8:O8)</f>
        <v>4866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295</v>
      </c>
      <c r="B11" s="130" t="s">
        <v>206</v>
      </c>
      <c r="C11" s="130"/>
      <c r="D11" s="148"/>
      <c r="E11" s="155">
        <f>SUM(E8:E10)</f>
        <v>268</v>
      </c>
      <c r="F11" s="155"/>
      <c r="G11" s="155">
        <v>4128</v>
      </c>
      <c r="H11" s="155"/>
      <c r="I11" s="155">
        <v>266</v>
      </c>
      <c r="J11" s="155"/>
      <c r="K11" s="155">
        <f>SUM(K8:K10)</f>
        <v>0</v>
      </c>
      <c r="L11" s="155"/>
      <c r="M11" s="155">
        <f>SUM(M8:M10)</f>
        <v>204</v>
      </c>
      <c r="N11" s="156"/>
      <c r="O11" s="155">
        <f>SUM(O8:O10)</f>
        <v>0</v>
      </c>
      <c r="P11" s="156"/>
      <c r="Q11" s="155">
        <f>SUM(Q8:Q10)</f>
        <v>4866</v>
      </c>
    </row>
    <row r="12" spans="1:17" s="108" customFormat="1" ht="13.5" thickTop="1">
      <c r="A12" s="130" t="s">
        <v>296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111</v>
      </c>
      <c r="B13" s="115" t="s">
        <v>207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33</v>
      </c>
      <c r="B14" s="116" t="s">
        <v>245</v>
      </c>
      <c r="C14" s="113"/>
      <c r="D14" s="113"/>
      <c r="E14" s="159"/>
      <c r="F14" s="154"/>
      <c r="G14" s="159"/>
      <c r="H14" s="159"/>
      <c r="I14" s="159">
        <v>775</v>
      </c>
      <c r="J14" s="154"/>
      <c r="K14" s="159"/>
      <c r="L14" s="154"/>
      <c r="M14" s="159" t="s">
        <v>23</v>
      </c>
      <c r="N14" s="154"/>
      <c r="O14" s="154"/>
      <c r="P14" s="154"/>
      <c r="Q14" s="233">
        <f>SUM(E14:O14)</f>
        <v>775</v>
      </c>
      <c r="S14" s="118"/>
    </row>
    <row r="15" spans="1:17" s="108" customFormat="1" ht="13.5" thickBot="1">
      <c r="A15" s="117" t="s">
        <v>277</v>
      </c>
      <c r="B15" s="117" t="s">
        <v>208</v>
      </c>
      <c r="C15" s="145"/>
      <c r="D15" s="149"/>
      <c r="E15" s="155">
        <f>SUM(E11+E13+E14)</f>
        <v>268</v>
      </c>
      <c r="F15" s="155"/>
      <c r="G15" s="155">
        <v>4128</v>
      </c>
      <c r="H15" s="155"/>
      <c r="I15" s="155">
        <f>I11+I14</f>
        <v>1041</v>
      </c>
      <c r="J15" s="155"/>
      <c r="K15" s="155">
        <f>SUM(K11+K13+K14)</f>
        <v>0</v>
      </c>
      <c r="L15" s="155"/>
      <c r="M15" s="155">
        <v>204</v>
      </c>
      <c r="N15" s="155"/>
      <c r="O15" s="155">
        <f>SUM(O11+O13+O14)</f>
        <v>0</v>
      </c>
      <c r="P15" s="155"/>
      <c r="Q15" s="155">
        <f>SUM(E15:O15)</f>
        <v>5641</v>
      </c>
    </row>
    <row r="16" spans="1:17" s="108" customFormat="1" ht="13.5" thickTop="1">
      <c r="A16" s="117" t="s">
        <v>276</v>
      </c>
      <c r="B16" s="117" t="s">
        <v>244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55</v>
      </c>
      <c r="B17" s="114" t="s">
        <v>209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111</v>
      </c>
      <c r="B18" s="114" t="s">
        <v>207</v>
      </c>
      <c r="C18" s="115"/>
      <c r="D18" s="115"/>
      <c r="E18" s="153"/>
      <c r="F18" s="153"/>
      <c r="G18" s="153">
        <v>-5</v>
      </c>
      <c r="H18" s="153"/>
      <c r="I18" s="153">
        <v>-12</v>
      </c>
      <c r="J18" s="153"/>
      <c r="K18" s="153"/>
      <c r="L18" s="153"/>
      <c r="M18" s="153">
        <v>-65</v>
      </c>
      <c r="N18" s="154"/>
      <c r="O18" s="154"/>
      <c r="P18" s="154"/>
      <c r="Q18" s="153">
        <f t="shared" si="0"/>
        <v>-82</v>
      </c>
    </row>
    <row r="19" spans="1:17" s="108" customFormat="1" ht="12.75" hidden="1">
      <c r="A19" s="114" t="s">
        <v>54</v>
      </c>
      <c r="B19" s="114" t="s">
        <v>210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33</v>
      </c>
      <c r="B20" s="115" t="s">
        <v>245</v>
      </c>
      <c r="C20" s="146"/>
      <c r="D20" s="146"/>
      <c r="E20" s="160"/>
      <c r="F20" s="160"/>
      <c r="G20" s="160"/>
      <c r="H20" s="160"/>
      <c r="I20" s="160">
        <f>+'ОВсД ие '!E38</f>
        <v>657</v>
      </c>
      <c r="J20" s="160"/>
      <c r="K20" s="160"/>
      <c r="L20" s="160"/>
      <c r="M20" s="160"/>
      <c r="N20" s="160"/>
      <c r="O20" s="160"/>
      <c r="P20" s="160"/>
      <c r="Q20" s="153">
        <f t="shared" si="0"/>
        <v>657</v>
      </c>
      <c r="R20" s="118"/>
    </row>
    <row r="21" spans="1:17" s="108" customFormat="1" ht="12.75" hidden="1">
      <c r="A21" s="115" t="s">
        <v>114</v>
      </c>
      <c r="B21" s="115" t="s">
        <v>246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113</v>
      </c>
      <c r="B22" s="116" t="s">
        <v>211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278</v>
      </c>
      <c r="B23" s="117" t="s">
        <v>212</v>
      </c>
      <c r="C23" s="180">
        <v>20</v>
      </c>
      <c r="D23" s="150"/>
      <c r="E23" s="161">
        <f>SUM(E15+E17+E18+E19+E20+E21+E222)</f>
        <v>268</v>
      </c>
      <c r="F23" s="161"/>
      <c r="G23" s="161">
        <f>G15+G18</f>
        <v>4123</v>
      </c>
      <c r="H23" s="161"/>
      <c r="I23" s="161">
        <f>SUM(I15+I17+I18+I19+I20+I21+I222)</f>
        <v>1686</v>
      </c>
      <c r="J23" s="161"/>
      <c r="K23" s="161">
        <f>SUM(K15+K17+K18+K19+K20+K21+K22)</f>
        <v>0</v>
      </c>
      <c r="L23" s="161"/>
      <c r="M23" s="162">
        <f>M15+M18</f>
        <v>139</v>
      </c>
      <c r="N23" s="161"/>
      <c r="O23" s="161">
        <f>SUM(O15+O17+O18+O19+O20+O21+O222)</f>
        <v>0</v>
      </c>
      <c r="P23" s="161"/>
      <c r="Q23" s="161">
        <v>6216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213</v>
      </c>
      <c r="C27" s="131"/>
      <c r="D27" s="65"/>
      <c r="E27" s="68"/>
      <c r="F27" s="67"/>
      <c r="H27" s="52"/>
      <c r="I27" s="34" t="s">
        <v>24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289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214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22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290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225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1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302</v>
      </c>
      <c r="C1" s="173" t="s">
        <v>236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300</v>
      </c>
      <c r="C2" s="50" t="s">
        <v>268</v>
      </c>
      <c r="D2" s="180"/>
      <c r="E2" s="51"/>
      <c r="F2" s="51"/>
      <c r="G2" s="51"/>
      <c r="H2" s="12"/>
      <c r="I2" s="16"/>
      <c r="J2" s="101"/>
    </row>
    <row r="3" spans="2:10" ht="20.25">
      <c r="B3" s="251"/>
      <c r="C3" s="169"/>
      <c r="D3" s="252" t="s">
        <v>0</v>
      </c>
      <c r="E3" s="253" t="s">
        <v>274</v>
      </c>
      <c r="F3" s="42"/>
      <c r="G3" s="253" t="s">
        <v>273</v>
      </c>
      <c r="H3" s="18"/>
      <c r="I3" s="19"/>
      <c r="J3" s="102"/>
    </row>
    <row r="4" spans="2:12" ht="15">
      <c r="B4" s="251"/>
      <c r="C4" s="169"/>
      <c r="D4" s="252"/>
      <c r="E4" s="254"/>
      <c r="F4" s="41"/>
      <c r="G4" s="254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8129</v>
      </c>
      <c r="F7" s="21"/>
      <c r="G7" s="1">
        <v>7909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-6354</v>
      </c>
      <c r="F8" s="21"/>
      <c r="G8" s="1">
        <v>-6608</v>
      </c>
      <c r="H8" s="21"/>
      <c r="I8" s="83"/>
      <c r="J8" s="103" t="s">
        <v>38</v>
      </c>
      <c r="K8" s="22"/>
      <c r="N8" s="22"/>
    </row>
    <row r="9" spans="2:14" ht="15">
      <c r="B9" s="24" t="s">
        <v>93</v>
      </c>
      <c r="C9" s="24" t="s">
        <v>190</v>
      </c>
      <c r="D9" s="24"/>
      <c r="E9" s="1">
        <v>-1133</v>
      </c>
      <c r="F9" s="21"/>
      <c r="G9" s="1">
        <v>-1098</v>
      </c>
      <c r="H9" s="21"/>
      <c r="I9" s="83"/>
      <c r="J9" s="103" t="s">
        <v>38</v>
      </c>
      <c r="K9" s="22"/>
      <c r="N9" s="22"/>
    </row>
    <row r="10" spans="2:14" ht="15" hidden="1">
      <c r="B10" s="24" t="s">
        <v>97</v>
      </c>
      <c r="C10" s="24" t="s">
        <v>191</v>
      </c>
      <c r="D10" s="24"/>
      <c r="E10" s="1"/>
      <c r="F10" s="21"/>
      <c r="G10" s="1">
        <v>0</v>
      </c>
      <c r="H10" s="21"/>
      <c r="I10" s="83"/>
      <c r="J10" s="103" t="s">
        <v>38</v>
      </c>
      <c r="K10" s="22"/>
      <c r="N10" s="22"/>
    </row>
    <row r="11" spans="2:11" s="25" customFormat="1" ht="15">
      <c r="B11" s="99" t="s">
        <v>96</v>
      </c>
      <c r="C11" s="99" t="s">
        <v>192</v>
      </c>
      <c r="D11" s="24"/>
      <c r="E11" s="1">
        <v>-150</v>
      </c>
      <c r="F11" s="21"/>
      <c r="G11" s="1">
        <v>-6</v>
      </c>
      <c r="H11" s="21"/>
      <c r="I11" s="83"/>
      <c r="J11" s="103" t="s">
        <v>38</v>
      </c>
      <c r="K11" s="22"/>
    </row>
    <row r="12" spans="2:11" ht="15" hidden="1">
      <c r="B12" s="24" t="s">
        <v>94</v>
      </c>
      <c r="C12" s="24" t="s">
        <v>193</v>
      </c>
      <c r="D12" s="24"/>
      <c r="E12" s="1"/>
      <c r="F12" s="21"/>
      <c r="G12" s="1"/>
      <c r="H12" s="21"/>
      <c r="I12" s="83"/>
      <c r="J12" s="103" t="s">
        <v>38</v>
      </c>
      <c r="K12" s="22"/>
    </row>
    <row r="13" spans="2:11" ht="15">
      <c r="B13" s="24" t="s">
        <v>218</v>
      </c>
      <c r="C13" s="184" t="s">
        <v>221</v>
      </c>
      <c r="D13" s="24"/>
      <c r="E13" s="1">
        <v>-79</v>
      </c>
      <c r="F13" s="21"/>
      <c r="G13" s="1">
        <v>-129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413</v>
      </c>
      <c r="F14" s="46"/>
      <c r="G14" s="136">
        <f>SUM(G7:G13)</f>
        <v>68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5.75" thickTop="1">
      <c r="B21" s="44" t="s">
        <v>7</v>
      </c>
      <c r="C21" s="44" t="s">
        <v>240</v>
      </c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5" hidden="1">
      <c r="B22" s="24" t="s">
        <v>103</v>
      </c>
      <c r="C22" s="24" t="s">
        <v>196</v>
      </c>
      <c r="D22" s="23"/>
      <c r="E22" s="1"/>
      <c r="F22" s="21"/>
      <c r="G22" s="1"/>
      <c r="H22" s="21"/>
      <c r="I22" s="98"/>
      <c r="J22" s="103" t="s">
        <v>38</v>
      </c>
      <c r="K22" s="22"/>
    </row>
    <row r="23" spans="2:11" s="25" customFormat="1" ht="15">
      <c r="B23" s="24" t="s">
        <v>104</v>
      </c>
      <c r="C23" s="24" t="s">
        <v>197</v>
      </c>
      <c r="D23" s="23"/>
      <c r="E23" s="1">
        <v>1000</v>
      </c>
      <c r="F23" s="21"/>
      <c r="G23" s="1">
        <v>700</v>
      </c>
      <c r="H23" s="21"/>
      <c r="I23" s="98"/>
      <c r="J23" s="103" t="s">
        <v>38</v>
      </c>
      <c r="K23" s="22"/>
    </row>
    <row r="24" spans="2:11" s="25" customFormat="1" ht="15">
      <c r="B24" s="24" t="s">
        <v>105</v>
      </c>
      <c r="C24" s="24" t="s">
        <v>198</v>
      </c>
      <c r="D24" s="23"/>
      <c r="E24" s="1">
        <v>-1103</v>
      </c>
      <c r="F24" s="21"/>
      <c r="G24" s="1">
        <v>-477</v>
      </c>
      <c r="H24" s="21"/>
      <c r="I24" s="98"/>
      <c r="J24" s="103" t="s">
        <v>38</v>
      </c>
      <c r="K24" s="22"/>
    </row>
    <row r="25" spans="2:11" s="25" customFormat="1" ht="15">
      <c r="B25" s="24" t="s">
        <v>218</v>
      </c>
      <c r="C25" s="24" t="s">
        <v>199</v>
      </c>
      <c r="D25" s="23"/>
      <c r="E25" s="1">
        <v>-28</v>
      </c>
      <c r="F25" s="21"/>
      <c r="G25" s="1">
        <v>-22</v>
      </c>
      <c r="H25" s="21"/>
      <c r="I25" s="98"/>
      <c r="J25" s="103" t="s">
        <v>38</v>
      </c>
      <c r="K25" s="22"/>
    </row>
    <row r="26" spans="2:11" s="25" customFormat="1" ht="15" hidden="1">
      <c r="B26" s="24" t="s">
        <v>52</v>
      </c>
      <c r="C26" s="24" t="s">
        <v>200</v>
      </c>
      <c r="D26" s="23"/>
      <c r="E26" s="1"/>
      <c r="F26" s="21"/>
      <c r="G26" s="1"/>
      <c r="H26" s="21"/>
      <c r="I26" s="98"/>
      <c r="J26" s="103" t="s">
        <v>38</v>
      </c>
      <c r="K26" s="22"/>
    </row>
    <row r="27" spans="2:11" s="25" customFormat="1" ht="15" hidden="1">
      <c r="B27" s="24" t="s">
        <v>8</v>
      </c>
      <c r="C27" s="24" t="s">
        <v>201</v>
      </c>
      <c r="D27" s="23"/>
      <c r="E27" s="1"/>
      <c r="F27" s="21"/>
      <c r="G27" s="1"/>
      <c r="H27" s="21"/>
      <c r="I27" s="98"/>
      <c r="J27" s="103" t="s">
        <v>38</v>
      </c>
      <c r="K27" s="22"/>
    </row>
    <row r="28" spans="2:11" s="25" customFormat="1" ht="14.25" customHeight="1" thickBot="1">
      <c r="B28" s="44" t="s">
        <v>106</v>
      </c>
      <c r="C28" s="44" t="s">
        <v>241</v>
      </c>
      <c r="D28" s="44"/>
      <c r="E28" s="136">
        <f>SUM(E22:E27)</f>
        <v>-131</v>
      </c>
      <c r="F28" s="46"/>
      <c r="G28" s="136">
        <f>SUM(G22:G27)</f>
        <v>201</v>
      </c>
      <c r="H28" s="21"/>
      <c r="I28" s="82"/>
      <c r="J28" s="103"/>
      <c r="K28" s="22"/>
    </row>
    <row r="29" spans="2:10" s="25" customFormat="1" ht="15.75" customHeight="1" thickTop="1">
      <c r="B29" s="23"/>
      <c r="C29" s="23"/>
      <c r="D29" s="138"/>
      <c r="E29" s="139"/>
      <c r="F29" s="28"/>
      <c r="G29" s="139"/>
      <c r="H29" s="28"/>
      <c r="I29" s="82"/>
      <c r="J29" s="104"/>
    </row>
    <row r="30" spans="2:9" ht="15.75" customHeight="1">
      <c r="B30" s="48" t="s">
        <v>107</v>
      </c>
      <c r="C30" s="48" t="s">
        <v>247</v>
      </c>
      <c r="D30" s="141"/>
      <c r="E30" s="47">
        <f>SUM(E14+E20+E28)</f>
        <v>282</v>
      </c>
      <c r="F30" s="142"/>
      <c r="G30" s="47">
        <f>SUM(G14+G20+G28)</f>
        <v>269</v>
      </c>
      <c r="I30" s="98"/>
    </row>
    <row r="31" spans="2:9" ht="15">
      <c r="B31" s="29"/>
      <c r="C31" s="29"/>
      <c r="D31" s="29"/>
      <c r="E31" s="1"/>
      <c r="F31" s="30"/>
      <c r="G31" s="1"/>
      <c r="I31" s="98"/>
    </row>
    <row r="32" spans="2:9" ht="12" customHeight="1">
      <c r="B32" s="49" t="s">
        <v>108</v>
      </c>
      <c r="C32" s="49" t="s">
        <v>248</v>
      </c>
      <c r="D32" s="141"/>
      <c r="E32" s="47">
        <v>434</v>
      </c>
      <c r="F32" s="142"/>
      <c r="G32" s="47">
        <v>165</v>
      </c>
      <c r="I32" s="82"/>
    </row>
    <row r="33" spans="2:10" s="25" customFormat="1" ht="15">
      <c r="B33" s="29"/>
      <c r="C33" s="29"/>
      <c r="D33" s="140"/>
      <c r="E33" s="139"/>
      <c r="F33" s="26"/>
      <c r="G33" s="139"/>
      <c r="H33" s="26"/>
      <c r="I33" s="15"/>
      <c r="J33" s="104"/>
    </row>
    <row r="34" spans="2:7" ht="16.5" thickBot="1">
      <c r="B34" s="49" t="s">
        <v>109</v>
      </c>
      <c r="C34" s="49" t="s">
        <v>249</v>
      </c>
      <c r="D34" s="143"/>
      <c r="E34" s="137">
        <v>716</v>
      </c>
      <c r="F34" s="142"/>
      <c r="G34" s="137">
        <v>434</v>
      </c>
    </row>
    <row r="35" spans="2:9" ht="16.5" thickTop="1">
      <c r="B35" s="31"/>
      <c r="C35" s="31"/>
      <c r="D35" s="31"/>
      <c r="E35" s="1"/>
      <c r="G35" s="1"/>
      <c r="I35" s="2"/>
    </row>
    <row r="36" spans="2:9" ht="15.75">
      <c r="B36" s="31"/>
      <c r="C36" s="31"/>
      <c r="D36" s="36"/>
      <c r="E36" s="37"/>
      <c r="G36" s="1"/>
      <c r="I36" s="2"/>
    </row>
    <row r="37" spans="2:9" ht="14.25" customHeight="1">
      <c r="B37" s="75"/>
      <c r="C37" s="178" t="s">
        <v>264</v>
      </c>
      <c r="D37" s="6"/>
      <c r="E37" s="6"/>
      <c r="F37" s="10"/>
      <c r="G37" s="5"/>
      <c r="H37" s="9"/>
      <c r="I37" s="2"/>
    </row>
    <row r="38" spans="2:9" ht="15">
      <c r="B38" s="65"/>
      <c r="C38" s="65"/>
      <c r="D38" s="6"/>
      <c r="E38" s="6"/>
      <c r="F38" s="10"/>
      <c r="G38" s="5"/>
      <c r="H38" s="9"/>
      <c r="I38" s="2"/>
    </row>
    <row r="39" spans="2:9" ht="15">
      <c r="B39" s="75"/>
      <c r="C39" s="75" t="s">
        <v>269</v>
      </c>
      <c r="D39" s="6"/>
      <c r="E39" s="6"/>
      <c r="F39" s="10"/>
      <c r="G39" s="5"/>
      <c r="H39" s="9"/>
      <c r="I39" s="2"/>
    </row>
    <row r="40" spans="2:9" ht="15">
      <c r="B40" s="65"/>
      <c r="C40" s="65"/>
      <c r="D40" s="38"/>
      <c r="E40" s="38"/>
      <c r="F40" s="39"/>
      <c r="G40" s="5"/>
      <c r="H40" s="9"/>
      <c r="I40" s="2"/>
    </row>
    <row r="41" spans="2:9" ht="15">
      <c r="B41" s="38" t="s">
        <v>24</v>
      </c>
      <c r="C41" s="38" t="s">
        <v>202</v>
      </c>
      <c r="D41" s="35"/>
      <c r="I41" s="2"/>
    </row>
    <row r="42" spans="2:10" s="2" customFormat="1" ht="15">
      <c r="B42" s="76" t="s">
        <v>289</v>
      </c>
      <c r="C42" s="76" t="s">
        <v>255</v>
      </c>
      <c r="D42" s="3"/>
      <c r="E42" s="8"/>
      <c r="F42" s="7"/>
      <c r="G42" s="7"/>
      <c r="H42" s="7"/>
      <c r="I42" s="15"/>
      <c r="J42" s="8"/>
    </row>
    <row r="43" spans="2:10" s="2" customFormat="1" ht="15">
      <c r="B43" s="76"/>
      <c r="C43" s="76"/>
      <c r="D43" s="3"/>
      <c r="E43" s="8"/>
      <c r="F43" s="7"/>
      <c r="G43" s="7"/>
      <c r="H43" s="7"/>
      <c r="I43" s="15"/>
      <c r="J43" s="8"/>
    </row>
    <row r="44" spans="2:10" s="2" customFormat="1" ht="15">
      <c r="B44" s="76"/>
      <c r="C44" s="76"/>
      <c r="D44" s="3"/>
      <c r="E44" s="8"/>
      <c r="F44" s="7"/>
      <c r="G44" s="7"/>
      <c r="H44" s="7"/>
      <c r="I44" s="15"/>
      <c r="J44" s="8"/>
    </row>
    <row r="45" spans="2:10" s="2" customFormat="1" ht="15">
      <c r="B45" s="100" t="s">
        <v>22</v>
      </c>
      <c r="C45" s="100"/>
      <c r="D45" s="3"/>
      <c r="E45" s="8"/>
      <c r="F45" s="7"/>
      <c r="G45" s="7"/>
      <c r="H45" s="7"/>
      <c r="I45" s="15"/>
      <c r="J45" s="8"/>
    </row>
    <row r="46" spans="2:10" s="2" customFormat="1" ht="15">
      <c r="B46" s="78" t="s">
        <v>290</v>
      </c>
      <c r="C46" s="78" t="s">
        <v>224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69"/>
      <c r="C47" s="69"/>
      <c r="D47" s="3"/>
      <c r="E47" s="8"/>
      <c r="F47" s="7"/>
      <c r="G47" s="7"/>
      <c r="H47" s="7"/>
      <c r="I47" s="15"/>
      <c r="J47" s="8"/>
    </row>
    <row r="48" spans="2:10" s="2" customFormat="1" ht="15">
      <c r="B48" s="79"/>
      <c r="C48" s="179" t="s">
        <v>270</v>
      </c>
      <c r="D48" s="34"/>
      <c r="E48" s="8"/>
      <c r="F48" s="7"/>
      <c r="G48" s="7"/>
      <c r="H48" s="7"/>
      <c r="I48" s="15"/>
      <c r="J48" s="8"/>
    </row>
    <row r="49" spans="2:10" s="2" customFormat="1" ht="15">
      <c r="B49" s="3"/>
      <c r="C49" s="3"/>
      <c r="D49" s="34"/>
      <c r="E49" s="8"/>
      <c r="F49" s="7"/>
      <c r="G49" s="7"/>
      <c r="H49" s="7"/>
      <c r="I49" s="15"/>
      <c r="J49" s="8"/>
    </row>
    <row r="50" spans="2:10" s="2" customFormat="1" ht="15">
      <c r="B50" s="40"/>
      <c r="C50" s="40"/>
      <c r="D50" s="34"/>
      <c r="E50" s="8"/>
      <c r="F50" s="7"/>
      <c r="G50" s="7"/>
      <c r="H50" s="7"/>
      <c r="I50" s="15"/>
      <c r="J50" s="8"/>
    </row>
    <row r="51" spans="2:3" ht="15.75">
      <c r="B51" s="34"/>
      <c r="C51" s="34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2014-03-26T18:45:27Z</cp:lastPrinted>
  <dcterms:created xsi:type="dcterms:W3CDTF">2003-02-07T14:36:34Z</dcterms:created>
  <dcterms:modified xsi:type="dcterms:W3CDTF">2014-03-31T09:41:42Z</dcterms:modified>
  <cp:category/>
  <cp:version/>
  <cp:contentType/>
  <cp:contentStatus/>
</cp:coreProperties>
</file>