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240" windowHeight="8625" activeTab="0"/>
  </bookViews>
  <sheets>
    <sheet name="ОФС " sheetId="1" r:id="rId1"/>
    <sheet name="ОПСК BG" sheetId="2" r:id="rId2"/>
    <sheet name="ОВсД ие " sheetId="3" r:id="rId3"/>
    <sheet name="ОПП" sheetId="4" r:id="rId4"/>
    <sheet name="справка ДМА" sheetId="5" r:id="rId5"/>
    <sheet name="Вземания, задължения и провизии" sheetId="6" r:id="rId6"/>
  </sheets>
  <definedNames>
    <definedName name="_115_000_391">#REF!</definedName>
    <definedName name="_116_608_248_6">#REF!</definedName>
    <definedName name="_151">#REF!</definedName>
    <definedName name="AS2DocOpenMode" hidden="1">"AS2DocumentEdit"</definedName>
    <definedName name="_xlnm.Print_Area" localSheetId="2">'ОВсД ие '!$A$1:$G$42</definedName>
    <definedName name="_xlnm.Print_Area" localSheetId="3">'ОПП'!$B$1:$G$44</definedName>
    <definedName name="_xlnm.Print_Area" localSheetId="0">'ОФС '!$B$1:$G$70</definedName>
    <definedName name="_xlnm.Print_Titles" localSheetId="2">'ОВсД ие '!$1:$1</definedName>
    <definedName name="_xlnm.Print_Titles" localSheetId="0">'ОФС '!$1:$3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<sst xmlns="http://schemas.openxmlformats.org/spreadsheetml/2006/main" count="520" uniqueCount="401">
  <si>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</si>
  <si>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</si>
  <si>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</si>
  <si>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</si>
  <si>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</si>
  <si>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</si>
  <si>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</si>
  <si>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</si>
  <si>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</si>
  <si>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</si>
  <si>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</si>
  <si>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</si>
  <si>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</si>
  <si>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>Активи по отсрочени данъци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</si>
  <si>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</si>
  <si>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</si>
  <si>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</si>
  <si>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</si>
  <si>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</si>
  <si>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</si>
  <si>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</si>
  <si>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 xml:space="preserve"> </t>
  </si>
  <si>
    <t>Други доходи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</si>
  <si>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</si>
  <si>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</si>
  <si>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</si>
  <si>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</si>
  <si>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</si>
  <si>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</si>
  <si>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</si>
  <si>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</si>
  <si>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</si>
  <si>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</si>
  <si>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</si>
  <si>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</si>
  <si>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</si>
  <si>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</si>
  <si>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</si>
  <si>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</si>
  <si>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</si>
  <si>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Текущи задължения по банкови заеми</t>
  </si>
  <si>
    <t>Търговски задължения</t>
  </si>
  <si>
    <t>Текущи задължения към свързани предприятия</t>
  </si>
  <si>
    <t>Дивиденти</t>
  </si>
  <si>
    <t>Разходи за външни услуги</t>
  </si>
  <si>
    <t>Разходи за персонала</t>
  </si>
  <si>
    <t>Разходи за амортизации</t>
  </si>
  <si>
    <t>Финансови приходи/разходи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</si>
  <si>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</si>
  <si>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</si>
  <si>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</si>
  <si>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</si>
  <si>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</si>
  <si>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</si>
  <si>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</si>
  <si>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</si>
  <si>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</si>
  <si>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</si>
  <si>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Други оперативни разходи</t>
  </si>
  <si>
    <t>Печалба (загуба) преди данъци</t>
  </si>
  <si>
    <t>Разход за данък върху дохода</t>
  </si>
  <si>
    <t>Печалба (загуба) за периода</t>
  </si>
  <si>
    <t>Сума на всеобхватния доход за периода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</si>
  <si>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</si>
  <si>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</si>
  <si>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</si>
  <si>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</si>
  <si>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</si>
  <si>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</si>
  <si>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</si>
  <si>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</si>
  <si>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</si>
  <si>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</si>
  <si>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</si>
  <si>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</si>
  <si>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</si>
  <si>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</si>
  <si>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</si>
  <si>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</si>
  <si>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</si>
  <si>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</si>
  <si>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</si>
  <si>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</si>
  <si>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</si>
  <si>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</si>
  <si>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</si>
  <si>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</si>
  <si>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</si>
  <si>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</si>
  <si>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</si>
  <si>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</si>
  <si>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</si>
  <si>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</si>
  <si>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</si>
  <si>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</si>
  <si>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t xml:space="preserve">Приложение№ </t>
  </si>
  <si>
    <t>продажба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</si>
  <si>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</si>
  <si>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</si>
  <si>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</si>
  <si>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</si>
  <si>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</si>
  <si>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</si>
  <si>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</si>
  <si>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</si>
  <si>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</si>
  <si>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</si>
  <si>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</si>
  <si>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Sonstige operative Aufwände</t>
  </si>
  <si>
    <t>Gewinn (Verlust) vor Steuern</t>
  </si>
  <si>
    <t>Umsatzsteueraufwand</t>
  </si>
  <si>
    <t>Gewinn (Verlust) für die Periode</t>
  </si>
  <si>
    <t>* Eigentümer des Mutteruntenehmens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</si>
  <si>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</si>
  <si>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</si>
  <si>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</si>
  <si>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</si>
  <si>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</si>
  <si>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</si>
  <si>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</si>
  <si>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</si>
  <si>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</si>
  <si>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</si>
  <si>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</si>
  <si>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</si>
  <si>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</si>
  <si>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</si>
  <si>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</si>
  <si>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</si>
  <si>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</si>
  <si>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</si>
  <si>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</si>
  <si>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</si>
  <si>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</si>
  <si>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</si>
  <si>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</si>
  <si>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</si>
  <si>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</si>
  <si>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</si>
  <si>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</si>
  <si>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</si>
  <si>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</si>
  <si>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</si>
  <si>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</si>
  <si>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</si>
  <si>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</si>
  <si>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</si>
  <si>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</si>
  <si>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</si>
  <si>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</si>
  <si>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</si>
  <si>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</si>
  <si>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</si>
  <si>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</si>
  <si>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</si>
  <si>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</si>
  <si>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</si>
  <si>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</si>
  <si>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</si>
  <si>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</si>
  <si>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</si>
  <si>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</si>
  <si>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</si>
  <si>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</si>
  <si>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</si>
  <si>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</si>
  <si>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</si>
  <si>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</si>
  <si>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</si>
  <si>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Krediten</t>
  </si>
  <si>
    <t>Getilgte Kredite</t>
  </si>
  <si>
    <t>Bezahlte Verbindlichkeiten aus Leasingverträgen</t>
  </si>
  <si>
    <t>Restbetrag zum 1. Januar 2008</t>
  </si>
  <si>
    <t>Restbetrag am 31.12.2008</t>
  </si>
  <si>
    <t>bei Verkauf</t>
  </si>
  <si>
    <t>Restbetrag zum 31.12.2009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</si>
  <si>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</si>
  <si>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</si>
  <si>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</si>
  <si>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</si>
  <si>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</si>
  <si>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</si>
  <si>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</si>
  <si>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</si>
  <si>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GEWINN- UND VERLUSTRECHNUNG DER SORTEX GmbH</t>
  </si>
  <si>
    <t>Sonstige Erträge</t>
  </si>
  <si>
    <t>Finanzerträge/aufwendungen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</si>
  <si>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</si>
  <si>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</si>
  <si>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</si>
  <si>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</si>
  <si>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</si>
  <si>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</si>
  <si>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</si>
  <si>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</si>
  <si>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</si>
  <si>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</si>
  <si>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</si>
  <si>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</si>
  <si>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</si>
  <si>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</si>
  <si>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</si>
  <si>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</si>
  <si>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</si>
  <si>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</si>
  <si>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</si>
  <si>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</si>
  <si>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Регистриран капитал/Основен акционерен капитал   </t>
  </si>
  <si>
    <t xml:space="preserve">Други резерви        </t>
  </si>
  <si>
    <t xml:space="preserve">Резерв от преоценки </t>
  </si>
  <si>
    <t>für die am 31.12.2010 abzuschließende Periode</t>
  </si>
  <si>
    <t>zum 31.12.2010</t>
  </si>
  <si>
    <t>für das Jahr, das am 31.12.2010 endet</t>
  </si>
  <si>
    <t xml:space="preserve">Натрупана печалба (загуба)   </t>
  </si>
  <si>
    <t>ОТЧЕТ ЗА ВСЕОБХВАТНИЯ ДОХОД</t>
  </si>
  <si>
    <t>на БЪЛГАРСКА РОЗА АД КАРЛОВО</t>
  </si>
  <si>
    <t xml:space="preserve"> 2011 BGN'000</t>
  </si>
  <si>
    <t>31 декември 2011               BGN'000</t>
  </si>
  <si>
    <t>дата...................</t>
  </si>
  <si>
    <t>Изп.директор:</t>
  </si>
  <si>
    <t>Съставител:</t>
  </si>
  <si>
    <t>ОТЧЕТ ЗА ПРОМЕНИТЕ НА СОБСТВЕНИЯ КАПИТАЛ</t>
  </si>
  <si>
    <t>ОТЧЕТ ЗА ПАРИЧНИТЕ ПОТОЦИ</t>
  </si>
  <si>
    <t>Общи резерви</t>
  </si>
  <si>
    <t>ОТЧЕТ ЗА ФИНАНСОВОТО СЪСТОЯНИЕ</t>
  </si>
  <si>
    <t xml:space="preserve">    / М. Михайлов /</t>
  </si>
  <si>
    <t>/ Ст. Неделчева /</t>
  </si>
  <si>
    <t>31 декември 2012               BGN'000</t>
  </si>
  <si>
    <t>3.1</t>
  </si>
  <si>
    <t>3.2</t>
  </si>
  <si>
    <t>4.1</t>
  </si>
  <si>
    <t>4.2/4.3</t>
  </si>
  <si>
    <t>4.5</t>
  </si>
  <si>
    <t>7.1</t>
  </si>
  <si>
    <t>7.2</t>
  </si>
  <si>
    <t>7.3</t>
  </si>
  <si>
    <t>6.1</t>
  </si>
  <si>
    <t>5.1</t>
  </si>
  <si>
    <t>5.2</t>
  </si>
  <si>
    <t>5.3</t>
  </si>
  <si>
    <t>5.4</t>
  </si>
  <si>
    <t>Остатък на 31 декември 2011 година</t>
  </si>
  <si>
    <t>Промени в собствения капитал за 2012 година</t>
  </si>
  <si>
    <t>Остатък към 31.12.2012 година</t>
  </si>
  <si>
    <t xml:space="preserve"> 2012 BGN'000</t>
  </si>
  <si>
    <t>Остатък на 1 януари 2010 година</t>
  </si>
  <si>
    <t>2011 BGN'000</t>
  </si>
  <si>
    <t>8.1</t>
  </si>
  <si>
    <t>8.2</t>
  </si>
  <si>
    <t>8.3</t>
  </si>
  <si>
    <t>9.1</t>
  </si>
  <si>
    <t>9.2</t>
  </si>
  <si>
    <t>дата................................г.</t>
  </si>
  <si>
    <t>Заверил:</t>
  </si>
  <si>
    <t xml:space="preserve">    / Г. Бъчварова /</t>
  </si>
  <si>
    <t xml:space="preserve">    /Г.Бъчварова /</t>
  </si>
  <si>
    <t>на БЪЛГАРСКА РОЗА АД КАРЛОВО  към 31.12.2012 година</t>
  </si>
  <si>
    <t>Остатък на 31 декември 2010 година</t>
  </si>
  <si>
    <t>Промени в собствения капитал за 2011 година</t>
  </si>
  <si>
    <t xml:space="preserve">    / С. Неделчева /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</si>
  <si>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</si>
  <si>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</si>
  <si>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</si>
  <si>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</si>
  <si>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</si>
  <si>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</si>
  <si>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</si>
  <si>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</si>
  <si>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</si>
  <si>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</si>
  <si>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</si>
  <si>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</si>
  <si>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</si>
  <si>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</si>
  <si>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</si>
  <si>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</si>
  <si>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</si>
  <si>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</si>
  <si>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</si>
  <si>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</si>
  <si>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</si>
  <si>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</si>
  <si>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</si>
  <si>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</si>
  <si>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</si>
  <si>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</si>
  <si>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</si>
  <si>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</si>
  <si>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</si>
  <si>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</si>
  <si>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</si>
  <si>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</si>
  <si>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</si>
  <si>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</si>
  <si>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</si>
  <si>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</si>
  <si>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</si>
  <si>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</si>
  <si>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</si>
  <si>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</si>
  <si>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</si>
  <si>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</si>
  <si>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</si>
  <si>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</si>
  <si>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</si>
  <si>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</si>
  <si>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</si>
  <si>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</si>
  <si>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</si>
  <si>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</si>
  <si>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</si>
  <si>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</si>
  <si>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</si>
  <si>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</si>
  <si>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                                         Съставил:.............................                                      Изп. директор:.............................                                        </t>
  </si>
  <si>
    <t>/ М.Михайлов /</t>
  </si>
  <si>
    <t>СПРАВКА ЗА ДЪЛГОТРАЙНИТЕ (ДЪЛГОСРОЧНИТЕ) АКТИВИ към 31.12.2012г.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</si>
  <si>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</si>
  <si>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</si>
  <si>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</si>
  <si>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</si>
  <si>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</si>
  <si>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</si>
  <si>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</si>
  <si>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</si>
  <si>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</si>
  <si>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</si>
  <si>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</si>
  <si>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</si>
  <si>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</si>
  <si>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</si>
  <si>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</si>
  <si>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</si>
  <si>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</si>
  <si>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</si>
  <si>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</si>
  <si>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</si>
  <si>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</si>
  <si>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</si>
  <si>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</si>
  <si>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</si>
  <si>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</si>
  <si>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</si>
  <si>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</si>
  <si>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</si>
  <si>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</si>
  <si>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</si>
  <si>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</si>
  <si>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</si>
  <si>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</si>
  <si>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</si>
  <si>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</si>
  <si>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</si>
  <si>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</si>
  <si>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</si>
  <si>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</si>
  <si>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</si>
  <si>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</si>
  <si>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</si>
  <si>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</si>
  <si>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</si>
  <si>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</si>
  <si>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</si>
  <si>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</si>
  <si>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</si>
  <si>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</si>
  <si>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</si>
  <si>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</si>
  <si>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</si>
  <si>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</si>
  <si>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</si>
  <si>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</si>
  <si>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</si>
  <si>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</si>
  <si>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</si>
  <si>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</si>
  <si>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</si>
  <si>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</si>
  <si>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</si>
  <si>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</si>
  <si>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</si>
  <si>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</si>
  <si>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</si>
  <si>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</si>
  <si>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</si>
  <si>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</si>
  <si>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</si>
  <si>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</si>
  <si>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</si>
  <si>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</si>
  <si>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</si>
  <si>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</si>
  <si>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</si>
  <si>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</si>
  <si>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</si>
  <si>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</si>
  <si>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</si>
  <si>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</si>
  <si>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                     Съставил:.............                 Изп. директор:..............              </t>
  </si>
  <si>
    <t xml:space="preserve">                                                               /Ст. Неделчева/</t>
  </si>
  <si>
    <t>СПРАВКА ЗА ВЗЕМАНИЯТА, ЗАДЪЛЖЕНИЯТА И ПРОВИЗИИТЕ към 31.12.2012г.</t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</si>
</sst>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0000000000"/>
    <numFmt numFmtId="186" formatCode="_(* #,##0_);_(* \(#,##0\);_(* &quot; &quot;_);_(@_)"/>
    <numFmt numFmtId="187" formatCode="_-* #,##0_-;\-* #,##0_-;_-* &quot; &quot;_-;_-@_-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[$-402]dd\ mmmm\ yyyy"/>
    <numFmt numFmtId="199" formatCode="mmmm\ d\,\ yyyy"/>
    <numFmt numFmtId="200" formatCode="_-* #,##0.00\ [$€-1]_-;\-* #,##0.00\ [$€-1]_-;_-* &quot;-&quot;??\ [$€-1]_-"/>
    <numFmt numFmtId="201" formatCode="###0_);\(###0\)"/>
    <numFmt numFmtId="202" formatCode=";;;"/>
    <numFmt numFmtId="203" formatCode="00000"/>
    <numFmt numFmtId="204" formatCode="mmm/yyyy"/>
    <numFmt numFmtId="205" formatCode="0,000,000,000"/>
    <numFmt numFmtId="206" formatCode="000,000,000"/>
    <numFmt numFmtId="207" formatCode="0,000,00\2\4\80"/>
    <numFmt numFmtId="208" formatCode="\ 000,000,000,,,,"/>
    <numFmt numFmtId="209" formatCode="#,###,###,###"/>
    <numFmt numFmtId="210" formatCode="###,###,###,###"/>
    <numFmt numFmtId="211" formatCode="000\-00\-0000"/>
    <numFmt numFmtId="212" formatCode="#,###,###,##0"/>
    <numFmt numFmtId="213" formatCode="d\-mmm\-yyyy"/>
    <numFmt numFmtId="214" formatCode="[$-402]dddd\,\ d\ mmmm\ yyyy\ &quot;г.&quot;"/>
    <numFmt numFmtId="215" formatCode="[$-402]dd\ mmmm\ yyyy\ &quot;г.&quot;;@"/>
    <numFmt numFmtId="216" formatCode="d\-mmm\-yy"/>
    <numFmt numFmtId="217" formatCode="dd/mm/yyyy\ &quot;г.&quot;;@"/>
  </numFmts>
  <fonts count="4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181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0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5" fillId="0" borderId="0" xfId="59" applyNumberFormat="1" applyFont="1" applyFill="1" applyBorder="1" applyAlignment="1" applyProtection="1">
      <alignment vertical="center"/>
      <protection/>
    </xf>
    <xf numFmtId="184" fontId="5" fillId="0" borderId="0" xfId="59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0" fontId="8" fillId="24" borderId="10" xfId="57" applyFont="1" applyFill="1" applyBorder="1" applyAlignment="1">
      <alignment vertical="center"/>
      <protection/>
    </xf>
    <xf numFmtId="0" fontId="0" fillId="24" borderId="10" xfId="0" applyFill="1" applyBorder="1" applyAlignment="1">
      <alignment/>
    </xf>
    <xf numFmtId="0" fontId="5" fillId="24" borderId="0" xfId="0" applyFont="1" applyFill="1" applyBorder="1" applyAlignment="1">
      <alignment horizontal="left" vertical="center"/>
    </xf>
    <xf numFmtId="0" fontId="8" fillId="24" borderId="0" xfId="61" applyFont="1" applyFill="1" applyBorder="1" applyAlignment="1">
      <alignment horizontal="center" vertical="center"/>
      <protection/>
    </xf>
    <xf numFmtId="0" fontId="7" fillId="24" borderId="0" xfId="58" applyFont="1" applyFill="1" applyBorder="1" applyAlignment="1">
      <alignment horizontal="center" vertical="center"/>
      <protection/>
    </xf>
    <xf numFmtId="0" fontId="7" fillId="24" borderId="0" xfId="58" applyFont="1" applyFill="1" applyBorder="1" applyAlignment="1">
      <alignment vertical="center"/>
      <protection/>
    </xf>
    <xf numFmtId="0" fontId="8" fillId="24" borderId="0" xfId="57" applyFont="1" applyFill="1" applyBorder="1" applyAlignment="1">
      <alignment horizontal="left" vertical="center"/>
      <protection/>
    </xf>
    <xf numFmtId="0" fontId="5" fillId="24" borderId="0" xfId="0" applyFont="1" applyFill="1" applyBorder="1" applyAlignment="1">
      <alignment horizontal="center"/>
    </xf>
    <xf numFmtId="49" fontId="15" fillId="24" borderId="0" xfId="59" applyNumberFormat="1" applyFont="1" applyFill="1" applyBorder="1" applyAlignment="1">
      <alignment horizontal="right" vertical="center"/>
      <protection/>
    </xf>
    <xf numFmtId="0" fontId="7" fillId="24" borderId="0" xfId="61" applyFont="1" applyFill="1" applyBorder="1" applyAlignment="1" quotePrefix="1">
      <alignment horizontal="center" vertical="center"/>
      <protection/>
    </xf>
    <xf numFmtId="0" fontId="16" fillId="24" borderId="0" xfId="61" applyFont="1" applyFill="1" applyBorder="1" applyAlignment="1">
      <alignment horizontal="center" vertical="center"/>
      <protection/>
    </xf>
    <xf numFmtId="0" fontId="7" fillId="24" borderId="0" xfId="58" applyFont="1" applyFill="1">
      <alignment/>
      <protection/>
    </xf>
    <xf numFmtId="181" fontId="7" fillId="24" borderId="0" xfId="0" applyNumberFormat="1" applyFont="1" applyFill="1" applyBorder="1" applyAlignment="1">
      <alignment horizontal="right"/>
    </xf>
    <xf numFmtId="181" fontId="7" fillId="24" borderId="0" xfId="58" applyNumberFormat="1" applyFont="1" applyFill="1" applyBorder="1">
      <alignment/>
      <protection/>
    </xf>
    <xf numFmtId="181" fontId="7" fillId="24" borderId="0" xfId="58" applyNumberFormat="1" applyFont="1" applyFill="1" applyBorder="1" applyAlignment="1">
      <alignment horizontal="center"/>
      <protection/>
    </xf>
    <xf numFmtId="181" fontId="7" fillId="24" borderId="0" xfId="58" applyNumberFormat="1" applyFont="1" applyFill="1">
      <alignment/>
      <protection/>
    </xf>
    <xf numFmtId="0" fontId="8" fillId="24" borderId="0" xfId="0" applyFont="1" applyFill="1" applyAlignment="1" applyProtection="1">
      <alignment wrapText="1"/>
      <protection/>
    </xf>
    <xf numFmtId="181" fontId="7" fillId="24" borderId="0" xfId="58" applyNumberFormat="1" applyFont="1" applyFill="1" applyBorder="1" applyAlignment="1">
      <alignment horizontal="right"/>
      <protection/>
    </xf>
    <xf numFmtId="0" fontId="41" fillId="24" borderId="0" xfId="58" applyFont="1" applyFill="1" applyBorder="1" applyAlignment="1" applyProtection="1">
      <alignment vertical="top" wrapText="1"/>
      <protection/>
    </xf>
    <xf numFmtId="0" fontId="8" fillId="24" borderId="0" xfId="58" applyFont="1" applyFill="1">
      <alignment/>
      <protection/>
    </xf>
    <xf numFmtId="0" fontId="9" fillId="24" borderId="0" xfId="0" applyFont="1" applyFill="1" applyAlignment="1" applyProtection="1">
      <alignment wrapText="1"/>
      <protection/>
    </xf>
    <xf numFmtId="0" fontId="7" fillId="24" borderId="0" xfId="0" applyFont="1" applyFill="1" applyAlignment="1" applyProtection="1">
      <alignment wrapText="1"/>
      <protection/>
    </xf>
    <xf numFmtId="181" fontId="8" fillId="24" borderId="0" xfId="58" applyNumberFormat="1" applyFont="1" applyFill="1" applyBorder="1" applyAlignment="1">
      <alignment horizontal="center"/>
      <protection/>
    </xf>
    <xf numFmtId="0" fontId="8" fillId="24" borderId="0" xfId="58" applyFont="1" applyFill="1" applyAlignment="1">
      <alignment horizontal="center"/>
      <protection/>
    </xf>
    <xf numFmtId="0" fontId="7" fillId="24" borderId="0" xfId="58" applyFont="1" applyFill="1" applyBorder="1" applyAlignment="1">
      <alignment horizontal="center"/>
      <protection/>
    </xf>
    <xf numFmtId="0" fontId="7" fillId="24" borderId="0" xfId="58" applyFont="1" applyFill="1" applyAlignment="1">
      <alignment horizontal="center"/>
      <protection/>
    </xf>
    <xf numFmtId="181" fontId="8" fillId="24" borderId="0" xfId="58" applyNumberFormat="1" applyFont="1" applyFill="1" applyBorder="1">
      <alignment/>
      <protection/>
    </xf>
    <xf numFmtId="0" fontId="7" fillId="24" borderId="0" xfId="61" applyFont="1" applyFill="1" applyBorder="1" applyAlignment="1">
      <alignment horizontal="center" vertical="center"/>
      <protection/>
    </xf>
    <xf numFmtId="0" fontId="18" fillId="24" borderId="0" xfId="58" applyFont="1" applyFill="1" applyBorder="1">
      <alignment/>
      <protection/>
    </xf>
    <xf numFmtId="0" fontId="7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 wrapText="1"/>
    </xf>
    <xf numFmtId="181" fontId="8" fillId="24" borderId="0" xfId="0" applyNumberFormat="1" applyFont="1" applyFill="1" applyBorder="1" applyAlignment="1">
      <alignment/>
    </xf>
    <xf numFmtId="181" fontId="8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181" fontId="20" fillId="24" borderId="0" xfId="0" applyNumberFormat="1" applyFont="1" applyFill="1" applyBorder="1" applyAlignment="1">
      <alignment/>
    </xf>
    <xf numFmtId="181" fontId="7" fillId="24" borderId="0" xfId="58" applyNumberFormat="1" applyFont="1" applyFill="1" applyAlignment="1">
      <alignment horizontal="right"/>
      <protection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18" fillId="24" borderId="0" xfId="58" applyFont="1" applyFill="1">
      <alignment/>
      <protection/>
    </xf>
    <xf numFmtId="0" fontId="8" fillId="24" borderId="11" xfId="61" applyFont="1" applyFill="1" applyBorder="1" applyAlignment="1">
      <alignment horizontal="center" vertical="center"/>
      <protection/>
    </xf>
    <xf numFmtId="181" fontId="14" fillId="24" borderId="11" xfId="59" applyNumberFormat="1" applyFont="1" applyFill="1" applyBorder="1" applyAlignment="1">
      <alignment horizontal="center" vertical="center" wrapText="1"/>
      <protection/>
    </xf>
    <xf numFmtId="181" fontId="7" fillId="24" borderId="11" xfId="0" applyNumberFormat="1" applyFont="1" applyFill="1" applyBorder="1" applyAlignment="1">
      <alignment horizontal="right"/>
    </xf>
    <xf numFmtId="0" fontId="7" fillId="24" borderId="11" xfId="58" applyFont="1" applyFill="1" applyBorder="1">
      <alignment/>
      <protection/>
    </xf>
    <xf numFmtId="0" fontId="15" fillId="24" borderId="11" xfId="58" applyFont="1" applyFill="1" applyBorder="1" applyAlignment="1">
      <alignment vertical="top" wrapText="1"/>
      <protection/>
    </xf>
    <xf numFmtId="181" fontId="5" fillId="24" borderId="11" xfId="0" applyNumberFormat="1" applyFont="1" applyFill="1" applyBorder="1" applyAlignment="1">
      <alignment horizontal="right" vertical="center" wrapText="1"/>
    </xf>
    <xf numFmtId="181" fontId="7" fillId="24" borderId="11" xfId="58" applyNumberFormat="1" applyFont="1" applyFill="1" applyBorder="1">
      <alignment/>
      <protection/>
    </xf>
    <xf numFmtId="0" fontId="17" fillId="24" borderId="11" xfId="58" applyFont="1" applyFill="1" applyBorder="1" applyAlignment="1">
      <alignment vertical="top" wrapText="1"/>
      <protection/>
    </xf>
    <xf numFmtId="181" fontId="7" fillId="24" borderId="11" xfId="58" applyNumberFormat="1" applyFont="1" applyFill="1" applyBorder="1" applyAlignment="1">
      <alignment horizontal="right"/>
      <protection/>
    </xf>
    <xf numFmtId="0" fontId="17" fillId="24" borderId="11" xfId="58" applyFont="1" applyFill="1" applyBorder="1" applyAlignment="1">
      <alignment vertical="top"/>
      <protection/>
    </xf>
    <xf numFmtId="181" fontId="8" fillId="24" borderId="11" xfId="58" applyNumberFormat="1" applyFont="1" applyFill="1" applyBorder="1" applyAlignment="1">
      <alignment horizontal="right"/>
      <protection/>
    </xf>
    <xf numFmtId="181" fontId="8" fillId="24" borderId="11" xfId="58" applyNumberFormat="1" applyFont="1" applyFill="1" applyBorder="1" applyAlignment="1">
      <alignment horizontal="right"/>
      <protection/>
    </xf>
    <xf numFmtId="0" fontId="12" fillId="24" borderId="11" xfId="58" applyFont="1" applyFill="1" applyBorder="1" applyAlignment="1">
      <alignment horizontal="left" wrapText="1"/>
      <protection/>
    </xf>
    <xf numFmtId="181" fontId="8" fillId="24" borderId="11" xfId="58" applyNumberFormat="1" applyFont="1" applyFill="1" applyBorder="1" applyAlignment="1">
      <alignment horizontal="center"/>
      <protection/>
    </xf>
    <xf numFmtId="0" fontId="5" fillId="24" borderId="11" xfId="58" applyFont="1" applyFill="1" applyBorder="1">
      <alignment/>
      <protection/>
    </xf>
    <xf numFmtId="0" fontId="7" fillId="24" borderId="11" xfId="58" applyFont="1" applyFill="1" applyBorder="1" applyAlignment="1">
      <alignment horizontal="center"/>
      <protection/>
    </xf>
    <xf numFmtId="0" fontId="7" fillId="24" borderId="11" xfId="58" applyFont="1" applyFill="1" applyBorder="1" applyAlignment="1">
      <alignment horizontal="right"/>
      <protection/>
    </xf>
    <xf numFmtId="0" fontId="12" fillId="24" borderId="11" xfId="58" applyFont="1" applyFill="1" applyBorder="1">
      <alignment/>
      <protection/>
    </xf>
    <xf numFmtId="0" fontId="5" fillId="24" borderId="11" xfId="58" applyFont="1" applyFill="1" applyBorder="1" applyAlignment="1">
      <alignment horizontal="center"/>
      <protection/>
    </xf>
    <xf numFmtId="181" fontId="8" fillId="24" borderId="11" xfId="58" applyNumberFormat="1" applyFont="1" applyFill="1" applyBorder="1">
      <alignment/>
      <protection/>
    </xf>
    <xf numFmtId="0" fontId="18" fillId="24" borderId="11" xfId="58" applyFont="1" applyFill="1" applyBorder="1">
      <alignment/>
      <protection/>
    </xf>
    <xf numFmtId="0" fontId="5" fillId="2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12" fillId="24" borderId="11" xfId="59" applyNumberFormat="1" applyFont="1" applyFill="1" applyBorder="1" applyAlignment="1" applyProtection="1">
      <alignment horizontal="center"/>
      <protection/>
    </xf>
    <xf numFmtId="0" fontId="13" fillId="24" borderId="11" xfId="0" applyFont="1" applyFill="1" applyBorder="1" applyAlignment="1">
      <alignment horizontal="right"/>
    </xf>
    <xf numFmtId="0" fontId="5" fillId="24" borderId="11" xfId="0" applyFont="1" applyFill="1" applyBorder="1" applyAlignment="1">
      <alignment/>
    </xf>
    <xf numFmtId="0" fontId="12" fillId="24" borderId="11" xfId="0" applyFont="1" applyFill="1" applyBorder="1" applyAlignment="1">
      <alignment horizontal="right"/>
    </xf>
    <xf numFmtId="0" fontId="12" fillId="24" borderId="11" xfId="59" applyNumberFormat="1" applyFont="1" applyFill="1" applyBorder="1" applyAlignment="1" applyProtection="1">
      <alignment vertical="center"/>
      <protection/>
    </xf>
    <xf numFmtId="186" fontId="12" fillId="24" borderId="11" xfId="59" applyNumberFormat="1" applyFont="1" applyFill="1" applyBorder="1" applyAlignment="1" applyProtection="1">
      <alignment vertical="center"/>
      <protection/>
    </xf>
    <xf numFmtId="0" fontId="12" fillId="24" borderId="11" xfId="59" applyNumberFormat="1" applyFont="1" applyFill="1" applyBorder="1" applyAlignment="1" applyProtection="1">
      <alignment horizontal="left" vertical="center"/>
      <protection/>
    </xf>
    <xf numFmtId="186" fontId="12" fillId="24" borderId="11" xfId="42" applyNumberFormat="1" applyFont="1" applyFill="1" applyBorder="1" applyAlignment="1" applyProtection="1">
      <alignment vertical="center"/>
      <protection/>
    </xf>
    <xf numFmtId="0" fontId="12" fillId="24" borderId="0" xfId="57" applyFont="1" applyFill="1" applyBorder="1" applyAlignment="1">
      <alignment vertical="center"/>
      <protection/>
    </xf>
    <xf numFmtId="0" fontId="12" fillId="24" borderId="0" xfId="57" applyFont="1" applyFill="1" applyBorder="1" applyAlignment="1">
      <alignment horizontal="left" vertical="center"/>
      <protection/>
    </xf>
    <xf numFmtId="0" fontId="12" fillId="24" borderId="12" xfId="59" applyNumberFormat="1" applyFont="1" applyFill="1" applyBorder="1" applyAlignment="1" applyProtection="1">
      <alignment horizontal="center" wrapText="1"/>
      <protection/>
    </xf>
    <xf numFmtId="0" fontId="13" fillId="24" borderId="12" xfId="59" applyNumberFormat="1" applyFont="1" applyFill="1" applyBorder="1" applyAlignment="1" applyProtection="1">
      <alignment horizontal="center" vertical="top" wrapText="1"/>
      <protection/>
    </xf>
    <xf numFmtId="0" fontId="13" fillId="24" borderId="12" xfId="59" applyNumberFormat="1" applyFont="1" applyFill="1" applyBorder="1" applyAlignment="1" applyProtection="1">
      <alignment horizontal="right" vertical="top" wrapText="1"/>
      <protection/>
    </xf>
    <xf numFmtId="0" fontId="13" fillId="24" borderId="13" xfId="0" applyFont="1" applyFill="1" applyBorder="1" applyAlignment="1">
      <alignment horizontal="right"/>
    </xf>
    <xf numFmtId="0" fontId="12" fillId="24" borderId="13" xfId="0" applyFont="1" applyFill="1" applyBorder="1" applyAlignment="1">
      <alignment horizontal="right"/>
    </xf>
    <xf numFmtId="0" fontId="12" fillId="24" borderId="14" xfId="59" applyNumberFormat="1" applyFont="1" applyFill="1" applyBorder="1" applyAlignment="1" applyProtection="1">
      <alignment vertical="center"/>
      <protection/>
    </xf>
    <xf numFmtId="186" fontId="12" fillId="24" borderId="13" xfId="59" applyNumberFormat="1" applyFont="1" applyFill="1" applyBorder="1" applyAlignment="1" applyProtection="1">
      <alignment vertical="center"/>
      <protection/>
    </xf>
    <xf numFmtId="0" fontId="12" fillId="24" borderId="14" xfId="59" applyNumberFormat="1" applyFont="1" applyFill="1" applyBorder="1" applyAlignment="1" applyProtection="1">
      <alignment horizontal="left" vertical="center"/>
      <protection/>
    </xf>
    <xf numFmtId="186" fontId="12" fillId="24" borderId="13" xfId="42" applyNumberFormat="1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2" fillId="24" borderId="11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/>
    </xf>
    <xf numFmtId="0" fontId="12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3" fontId="12" fillId="24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181" fontId="12" fillId="24" borderId="11" xfId="60" applyNumberFormat="1" applyFont="1" applyFill="1" applyBorder="1" applyAlignment="1">
      <alignment vertical="center"/>
      <protection/>
    </xf>
    <xf numFmtId="49" fontId="15" fillId="24" borderId="11" xfId="59" applyNumberFormat="1" applyFont="1" applyFill="1" applyBorder="1" applyAlignment="1">
      <alignment horizontal="right" vertical="center" wrapText="1"/>
      <protection/>
    </xf>
    <xf numFmtId="181" fontId="12" fillId="24" borderId="11" xfId="0" applyNumberFormat="1" applyFont="1" applyFill="1" applyBorder="1" applyAlignment="1">
      <alignment horizontal="right" vertical="center" wrapText="1"/>
    </xf>
    <xf numFmtId="0" fontId="39" fillId="24" borderId="11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/>
    </xf>
    <xf numFmtId="181" fontId="5" fillId="24" borderId="11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center"/>
    </xf>
    <xf numFmtId="181" fontId="12" fillId="24" borderId="11" xfId="0" applyNumberFormat="1" applyFont="1" applyFill="1" applyBorder="1" applyAlignment="1">
      <alignment horizontal="right"/>
    </xf>
    <xf numFmtId="181" fontId="12" fillId="24" borderId="11" xfId="0" applyNumberFormat="1" applyFont="1" applyFill="1" applyBorder="1" applyAlignment="1">
      <alignment/>
    </xf>
    <xf numFmtId="183" fontId="12" fillId="24" borderId="0" xfId="0" applyNumberFormat="1" applyFont="1" applyFill="1" applyBorder="1" applyAlignment="1">
      <alignment horizontal="right"/>
    </xf>
    <xf numFmtId="181" fontId="5" fillId="24" borderId="11" xfId="0" applyNumberFormat="1" applyFont="1" applyFill="1" applyBorder="1" applyAlignment="1">
      <alignment/>
    </xf>
    <xf numFmtId="0" fontId="40" fillId="24" borderId="11" xfId="0" applyFont="1" applyFill="1" applyBorder="1" applyAlignment="1">
      <alignment horizontal="left" vertical="center"/>
    </xf>
    <xf numFmtId="0" fontId="13" fillId="24" borderId="0" xfId="57" applyFont="1" applyFill="1" applyBorder="1" applyAlignment="1">
      <alignment horizontal="left" vertical="center"/>
      <protection/>
    </xf>
    <xf numFmtId="181" fontId="5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right" vertical="center"/>
    </xf>
    <xf numFmtId="0" fontId="0" fillId="24" borderId="10" xfId="0" applyFill="1" applyBorder="1" applyAlignment="1">
      <alignment horizontal="right"/>
    </xf>
    <xf numFmtId="0" fontId="5" fillId="24" borderId="0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12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1" xfId="59" applyNumberFormat="1" applyFont="1" applyFill="1" applyBorder="1" applyAlignment="1" applyProtection="1">
      <alignment horizontal="center" vertical="center"/>
      <protection/>
    </xf>
    <xf numFmtId="0" fontId="12" fillId="24" borderId="11" xfId="0" applyNumberFormat="1" applyFont="1" applyFill="1" applyBorder="1" applyAlignment="1" applyProtection="1">
      <alignment horizontal="center" vertical="top"/>
      <protection/>
    </xf>
    <xf numFmtId="0" fontId="12" fillId="24" borderId="11" xfId="0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12" fillId="24" borderId="12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top"/>
    </xf>
    <xf numFmtId="0" fontId="12" fillId="24" borderId="11" xfId="0" applyFont="1" applyFill="1" applyBorder="1" applyAlignment="1">
      <alignment horizontal="right" vertical="top"/>
    </xf>
    <xf numFmtId="0" fontId="13" fillId="24" borderId="14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2" fillId="24" borderId="14" xfId="0" applyNumberFormat="1" applyFont="1" applyFill="1" applyBorder="1" applyAlignment="1" applyProtection="1">
      <alignment vertical="top"/>
      <protection/>
    </xf>
    <xf numFmtId="0" fontId="12" fillId="24" borderId="11" xfId="0" applyNumberFormat="1" applyFont="1" applyFill="1" applyBorder="1" applyAlignment="1" applyProtection="1">
      <alignment vertical="top"/>
      <protection/>
    </xf>
    <xf numFmtId="186" fontId="12" fillId="24" borderId="11" xfId="42" applyNumberFormat="1" applyFont="1" applyFill="1" applyBorder="1" applyAlignment="1" applyProtection="1">
      <alignment horizontal="right" vertical="center"/>
      <protection/>
    </xf>
    <xf numFmtId="186" fontId="12" fillId="24" borderId="11" xfId="0" applyNumberFormat="1" applyFont="1" applyFill="1" applyBorder="1" applyAlignment="1">
      <alignment horizontal="right"/>
    </xf>
    <xf numFmtId="186" fontId="13" fillId="24" borderId="11" xfId="0" applyNumberFormat="1" applyFont="1" applyFill="1" applyBorder="1" applyAlignment="1">
      <alignment horizontal="right"/>
    </xf>
    <xf numFmtId="0" fontId="12" fillId="25" borderId="15" xfId="59" applyNumberFormat="1" applyFont="1" applyFill="1" applyBorder="1" applyAlignment="1" applyProtection="1">
      <alignment vertical="center"/>
      <protection/>
    </xf>
    <xf numFmtId="0" fontId="12" fillId="25" borderId="16" xfId="59" applyNumberFormat="1" applyFont="1" applyFill="1" applyBorder="1" applyAlignment="1" applyProtection="1">
      <alignment vertical="center"/>
      <protection/>
    </xf>
    <xf numFmtId="0" fontId="12" fillId="25" borderId="16" xfId="0" applyFont="1" applyFill="1" applyBorder="1" applyAlignment="1">
      <alignment horizontal="center"/>
    </xf>
    <xf numFmtId="0" fontId="12" fillId="25" borderId="16" xfId="0" applyFont="1" applyFill="1" applyBorder="1" applyAlignment="1">
      <alignment/>
    </xf>
    <xf numFmtId="186" fontId="12" fillId="25" borderId="16" xfId="0" applyNumberFormat="1" applyFont="1" applyFill="1" applyBorder="1" applyAlignment="1">
      <alignment horizontal="right"/>
    </xf>
    <xf numFmtId="186" fontId="42" fillId="25" borderId="16" xfId="0" applyNumberFormat="1" applyFont="1" applyFill="1" applyBorder="1" applyAlignment="1">
      <alignment horizontal="right"/>
    </xf>
    <xf numFmtId="186" fontId="13" fillId="25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44" fillId="0" borderId="0" xfId="57" applyFont="1" applyFill="1" applyBorder="1" applyAlignment="1">
      <alignment vertical="center"/>
      <protection/>
    </xf>
    <xf numFmtId="49" fontId="44" fillId="0" borderId="0" xfId="57" applyNumberFormat="1" applyFont="1" applyFill="1" applyBorder="1" applyAlignment="1">
      <alignment horizontal="right" vertical="center"/>
      <protection/>
    </xf>
    <xf numFmtId="0" fontId="45" fillId="0" borderId="0" xfId="57" applyFont="1" applyFill="1" applyBorder="1" applyAlignment="1">
      <alignment vertical="center"/>
      <protection/>
    </xf>
    <xf numFmtId="0" fontId="44" fillId="24" borderId="0" xfId="57" applyFont="1" applyFill="1" applyBorder="1" applyAlignment="1">
      <alignment vertical="center"/>
      <protection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6" fillId="0" borderId="1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wrapText="1"/>
    </xf>
    <xf numFmtId="0" fontId="46" fillId="0" borderId="11" xfId="0" applyNumberFormat="1" applyFont="1" applyFill="1" applyBorder="1" applyAlignment="1" applyProtection="1">
      <alignment vertical="center" wrapText="1"/>
      <protection locked="0"/>
    </xf>
    <xf numFmtId="0" fontId="46" fillId="0" borderId="11" xfId="0" applyNumberFormat="1" applyFont="1" applyFill="1" applyBorder="1" applyAlignment="1" applyProtection="1">
      <alignment/>
      <protection locked="0"/>
    </xf>
    <xf numFmtId="0" fontId="46" fillId="0" borderId="13" xfId="0" applyNumberFormat="1" applyFont="1" applyFill="1" applyBorder="1" applyAlignment="1" applyProtection="1">
      <alignment vertical="center" wrapText="1"/>
      <protection locked="0"/>
    </xf>
    <xf numFmtId="0" fontId="46" fillId="0" borderId="14" xfId="0" applyFont="1" applyFill="1" applyBorder="1" applyAlignment="1">
      <alignment wrapText="1"/>
    </xf>
    <xf numFmtId="0" fontId="46" fillId="0" borderId="11" xfId="0" applyNumberFormat="1" applyFont="1" applyFill="1" applyBorder="1" applyAlignment="1" applyProtection="1">
      <alignment vertical="center" wrapText="1"/>
      <protection locked="0"/>
    </xf>
    <xf numFmtId="0" fontId="46" fillId="0" borderId="11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0" fontId="47" fillId="0" borderId="14" xfId="0" applyFont="1" applyFill="1" applyBorder="1" applyAlignment="1">
      <alignment wrapText="1"/>
    </xf>
    <xf numFmtId="0" fontId="47" fillId="0" borderId="11" xfId="0" applyNumberFormat="1" applyFont="1" applyFill="1" applyBorder="1" applyAlignment="1" applyProtection="1">
      <alignment/>
      <protection locked="0"/>
    </xf>
    <xf numFmtId="0" fontId="47" fillId="0" borderId="13" xfId="0" applyNumberFormat="1" applyFont="1" applyFill="1" applyBorder="1" applyAlignment="1" applyProtection="1">
      <alignment/>
      <protection locked="0"/>
    </xf>
    <xf numFmtId="0" fontId="47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8" xfId="0" applyNumberFormat="1" applyFont="1" applyFill="1" applyBorder="1" applyAlignment="1" applyProtection="1">
      <alignment vertical="center"/>
      <protection locked="0"/>
    </xf>
    <xf numFmtId="0" fontId="46" fillId="0" borderId="18" xfId="0" applyNumberFormat="1" applyFont="1" applyFill="1" applyBorder="1" applyAlignment="1" applyProtection="1">
      <alignment vertical="center"/>
      <protection locked="0"/>
    </xf>
    <xf numFmtId="0" fontId="46" fillId="0" borderId="18" xfId="0" applyNumberFormat="1" applyFont="1" applyFill="1" applyBorder="1" applyAlignment="1" applyProtection="1">
      <alignment vertical="center" wrapText="1"/>
      <protection locked="0"/>
    </xf>
    <xf numFmtId="0" fontId="46" fillId="0" borderId="19" xfId="0" applyNumberFormat="1" applyFont="1" applyFill="1" applyBorder="1" applyAlignment="1" applyProtection="1">
      <alignment vertical="center" wrapText="1"/>
      <protection locked="0"/>
    </xf>
    <xf numFmtId="0" fontId="47" fillId="0" borderId="20" xfId="0" applyFont="1" applyFill="1" applyBorder="1" applyAlignment="1">
      <alignment vertical="center" wrapText="1"/>
    </xf>
    <xf numFmtId="0" fontId="46" fillId="0" borderId="11" xfId="0" applyNumberFormat="1" applyFont="1" applyFill="1" applyBorder="1" applyAlignment="1" applyProtection="1">
      <alignment horizontal="center"/>
      <protection locked="0"/>
    </xf>
    <xf numFmtId="0" fontId="46" fillId="0" borderId="13" xfId="0" applyNumberFormat="1" applyFont="1" applyFill="1" applyBorder="1" applyAlignment="1" applyProtection="1">
      <alignment/>
      <protection locked="0"/>
    </xf>
    <xf numFmtId="0" fontId="46" fillId="0" borderId="13" xfId="0" applyNumberFormat="1" applyFont="1" applyFill="1" applyBorder="1" applyAlignment="1" applyProtection="1">
      <alignment/>
      <protection locked="0"/>
    </xf>
    <xf numFmtId="0" fontId="47" fillId="0" borderId="11" xfId="0" applyNumberFormat="1" applyFont="1" applyFill="1" applyBorder="1" applyAlignment="1" applyProtection="1">
      <alignment vertical="center" wrapText="1"/>
      <protection locked="0"/>
    </xf>
    <xf numFmtId="0" fontId="47" fillId="0" borderId="13" xfId="0" applyNumberFormat="1" applyFont="1" applyFill="1" applyBorder="1" applyAlignment="1" applyProtection="1">
      <alignment vertical="center" wrapText="1"/>
      <protection locked="0"/>
    </xf>
    <xf numFmtId="0" fontId="47" fillId="0" borderId="15" xfId="0" applyFont="1" applyFill="1" applyBorder="1" applyAlignment="1">
      <alignment wrapText="1"/>
    </xf>
    <xf numFmtId="0" fontId="47" fillId="0" borderId="16" xfId="0" applyNumberFormat="1" applyFont="1" applyFill="1" applyBorder="1" applyAlignment="1" applyProtection="1">
      <alignment/>
      <protection locked="0"/>
    </xf>
    <xf numFmtId="0" fontId="47" fillId="0" borderId="21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>
      <alignment/>
    </xf>
    <xf numFmtId="0" fontId="43" fillId="0" borderId="11" xfId="0" applyNumberFormat="1" applyFont="1" applyFill="1" applyBorder="1" applyAlignment="1" applyProtection="1">
      <alignment horizontal="right"/>
      <protection locked="0"/>
    </xf>
    <xf numFmtId="0" fontId="43" fillId="0" borderId="13" xfId="0" applyNumberFormat="1" applyFont="1" applyFill="1" applyBorder="1" applyAlignment="1" applyProtection="1">
      <alignment horizontal="right"/>
      <protection locked="0"/>
    </xf>
    <xf numFmtId="0" fontId="0" fillId="0" borderId="23" xfId="0" applyFont="1" applyFill="1" applyBorder="1" applyAlignment="1">
      <alignment/>
    </xf>
    <xf numFmtId="0" fontId="43" fillId="0" borderId="18" xfId="0" applyNumberFormat="1" applyFont="1" applyFill="1" applyBorder="1" applyAlignment="1" applyProtection="1">
      <alignment horizontal="right"/>
      <protection locked="0"/>
    </xf>
    <xf numFmtId="0" fontId="43" fillId="0" borderId="19" xfId="0" applyNumberFormat="1" applyFont="1" applyFill="1" applyBorder="1" applyAlignment="1" applyProtection="1">
      <alignment horizontal="right"/>
      <protection locked="0"/>
    </xf>
    <xf numFmtId="0" fontId="43" fillId="0" borderId="24" xfId="0" applyFont="1" applyFill="1" applyBorder="1" applyAlignment="1">
      <alignment/>
    </xf>
    <xf numFmtId="0" fontId="43" fillId="0" borderId="25" xfId="0" applyNumberFormat="1" applyFont="1" applyFill="1" applyBorder="1" applyAlignment="1" applyProtection="1">
      <alignment horizontal="right"/>
      <protection locked="0"/>
    </xf>
    <xf numFmtId="0" fontId="43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43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49" fontId="0" fillId="20" borderId="25" xfId="0" applyNumberFormat="1" applyFont="1" applyFill="1" applyBorder="1" applyAlignment="1">
      <alignment horizontal="right"/>
    </xf>
    <xf numFmtId="0" fontId="0" fillId="20" borderId="25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12" fillId="24" borderId="11" xfId="0" applyFont="1" applyFill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right" vertical="center" wrapText="1"/>
    </xf>
    <xf numFmtId="181" fontId="5" fillId="24" borderId="11" xfId="0" applyNumberFormat="1" applyFont="1" applyFill="1" applyBorder="1" applyAlignment="1">
      <alignment horizontal="righ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2" fillId="24" borderId="0" xfId="57" applyFont="1" applyFill="1" applyBorder="1" applyAlignment="1">
      <alignment horizontal="left" vertical="center"/>
      <protection/>
    </xf>
    <xf numFmtId="0" fontId="12" fillId="24" borderId="0" xfId="0" applyFont="1" applyFill="1" applyBorder="1" applyAlignment="1">
      <alignment horizontal="left" vertical="center"/>
    </xf>
    <xf numFmtId="0" fontId="13" fillId="24" borderId="27" xfId="59" applyNumberFormat="1" applyFont="1" applyFill="1" applyBorder="1" applyAlignment="1" applyProtection="1">
      <alignment horizontal="right" vertical="top" wrapText="1"/>
      <protection/>
    </xf>
    <xf numFmtId="0" fontId="12" fillId="24" borderId="13" xfId="0" applyFont="1" applyFill="1" applyBorder="1" applyAlignment="1">
      <alignment horizontal="right" vertical="top"/>
    </xf>
    <xf numFmtId="49" fontId="43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12" fillId="24" borderId="22" xfId="59" applyNumberFormat="1" applyFont="1" applyFill="1" applyBorder="1" applyAlignment="1" applyProtection="1">
      <alignment horizontal="center" wrapText="1"/>
      <protection/>
    </xf>
    <xf numFmtId="0" fontId="12" fillId="24" borderId="14" xfId="59" applyNumberFormat="1" applyFont="1" applyFill="1" applyBorder="1" applyAlignment="1" applyProtection="1">
      <alignment horizontal="center"/>
      <protection/>
    </xf>
    <xf numFmtId="0" fontId="12" fillId="24" borderId="12" xfId="0" applyFont="1" applyFill="1" applyBorder="1" applyAlignment="1">
      <alignment vertical="center"/>
    </xf>
    <xf numFmtId="0" fontId="12" fillId="24" borderId="11" xfId="0" applyFont="1" applyFill="1" applyBorder="1" applyAlignment="1">
      <alignment vertical="center"/>
    </xf>
    <xf numFmtId="0" fontId="13" fillId="24" borderId="12" xfId="59" applyNumberFormat="1" applyFont="1" applyFill="1" applyBorder="1" applyAlignment="1" applyProtection="1">
      <alignment horizontal="right" vertical="top" wrapText="1"/>
      <protection/>
    </xf>
    <xf numFmtId="0" fontId="13" fillId="24" borderId="11" xfId="59" applyNumberFormat="1" applyFont="1" applyFill="1" applyBorder="1" applyAlignment="1" applyProtection="1">
      <alignment horizontal="right" vertical="top" wrapText="1"/>
      <protection/>
    </xf>
    <xf numFmtId="0" fontId="12" fillId="24" borderId="11" xfId="0" applyFont="1" applyFill="1" applyBorder="1" applyAlignment="1">
      <alignment horizontal="right" vertical="top"/>
    </xf>
    <xf numFmtId="181" fontId="12" fillId="24" borderId="11" xfId="0" applyNumberFormat="1" applyFont="1" applyFill="1" applyBorder="1" applyAlignment="1">
      <alignment horizontal="right" vertical="center" wrapText="1"/>
    </xf>
    <xf numFmtId="181" fontId="5" fillId="24" borderId="11" xfId="0" applyNumberFormat="1" applyFont="1" applyFill="1" applyBorder="1" applyAlignment="1">
      <alignment horizontal="right" vertical="center" wrapText="1"/>
    </xf>
    <xf numFmtId="181" fontId="15" fillId="24" borderId="11" xfId="59" applyNumberFormat="1" applyFont="1" applyFill="1" applyBorder="1" applyAlignment="1">
      <alignment horizontal="center" vertical="center" wrapText="1"/>
      <protection/>
    </xf>
    <xf numFmtId="0" fontId="8" fillId="24" borderId="11" xfId="61" applyFont="1" applyFill="1" applyBorder="1" applyAlignment="1">
      <alignment horizontal="center" vertical="center"/>
      <protection/>
    </xf>
    <xf numFmtId="0" fontId="11" fillId="24" borderId="11" xfId="0" applyFont="1" applyFill="1" applyBorder="1" applyAlignment="1">
      <alignment horizontal="center" vertical="center" wrapText="1"/>
    </xf>
    <xf numFmtId="181" fontId="8" fillId="24" borderId="11" xfId="0" applyNumberFormat="1" applyFont="1" applyFill="1" applyBorder="1" applyAlignment="1">
      <alignment horizontal="right" vertical="center" wrapText="1"/>
    </xf>
    <xf numFmtId="181" fontId="7" fillId="24" borderId="11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0" fillId="0" borderId="31" xfId="0" applyFill="1" applyBorder="1" applyAlignment="1">
      <alignment horizont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46" fillId="0" borderId="18" xfId="0" applyNumberFormat="1" applyFont="1" applyFill="1" applyBorder="1" applyAlignment="1" applyProtection="1">
      <alignment/>
      <protection locked="0"/>
    </xf>
    <xf numFmtId="0" fontId="46" fillId="0" borderId="17" xfId="0" applyNumberFormat="1" applyFont="1" applyFill="1" applyBorder="1" applyAlignment="1" applyProtection="1">
      <alignment/>
      <protection locked="0"/>
    </xf>
    <xf numFmtId="0" fontId="46" fillId="0" borderId="19" xfId="0" applyNumberFormat="1" applyFont="1" applyFill="1" applyBorder="1" applyAlignment="1" applyProtection="1">
      <alignment/>
      <protection locked="0"/>
    </xf>
    <xf numFmtId="0" fontId="46" fillId="0" borderId="39" xfId="0" applyNumberFormat="1" applyFont="1" applyFill="1" applyBorder="1" applyAlignment="1" applyProtection="1">
      <alignment/>
      <protection locked="0"/>
    </xf>
    <xf numFmtId="0" fontId="46" fillId="0" borderId="14" xfId="0" applyFont="1" applyFill="1" applyBorder="1" applyAlignment="1">
      <alignment vertical="center" wrapText="1"/>
    </xf>
    <xf numFmtId="0" fontId="46" fillId="0" borderId="18" xfId="0" applyNumberFormat="1" applyFont="1" applyFill="1" applyBorder="1" applyAlignment="1" applyProtection="1">
      <alignment vertical="center"/>
      <protection locked="0"/>
    </xf>
    <xf numFmtId="0" fontId="46" fillId="0" borderId="17" xfId="0" applyNumberFormat="1" applyFont="1" applyFill="1" applyBorder="1" applyAlignment="1" applyProtection="1">
      <alignment vertical="center"/>
      <protection locked="0"/>
    </xf>
    <xf numFmtId="0" fontId="46" fillId="20" borderId="40" xfId="0" applyFont="1" applyFill="1" applyBorder="1" applyAlignment="1">
      <alignment/>
    </xf>
    <xf numFmtId="0" fontId="46" fillId="20" borderId="41" xfId="0" applyFont="1" applyFill="1" applyBorder="1" applyAlignment="1">
      <alignment/>
    </xf>
    <xf numFmtId="0" fontId="46" fillId="20" borderId="30" xfId="0" applyFont="1" applyFill="1" applyBorder="1" applyAlignment="1">
      <alignment/>
    </xf>
    <xf numFmtId="0" fontId="46" fillId="0" borderId="18" xfId="0" applyNumberFormat="1" applyFont="1" applyFill="1" applyBorder="1" applyAlignment="1" applyProtection="1">
      <alignment vertical="center"/>
      <protection locked="0"/>
    </xf>
    <xf numFmtId="0" fontId="46" fillId="0" borderId="17" xfId="0" applyNumberFormat="1" applyFont="1" applyFill="1" applyBorder="1" applyAlignment="1" applyProtection="1">
      <alignment vertical="center"/>
      <protection locked="0"/>
    </xf>
    <xf numFmtId="0" fontId="46" fillId="0" borderId="18" xfId="0" applyNumberFormat="1" applyFont="1" applyFill="1" applyBorder="1" applyAlignment="1" applyProtection="1">
      <alignment vertical="center" wrapText="1"/>
      <protection locked="0"/>
    </xf>
    <xf numFmtId="0" fontId="46" fillId="0" borderId="17" xfId="0" applyNumberFormat="1" applyFont="1" applyFill="1" applyBorder="1" applyAlignment="1" applyProtection="1">
      <alignment vertical="center" wrapText="1"/>
      <protection locked="0"/>
    </xf>
    <xf numFmtId="0" fontId="46" fillId="0" borderId="19" xfId="0" applyNumberFormat="1" applyFont="1" applyFill="1" applyBorder="1" applyAlignment="1" applyProtection="1">
      <alignment vertical="center" wrapText="1"/>
      <protection locked="0"/>
    </xf>
    <xf numFmtId="0" fontId="46" fillId="0" borderId="39" xfId="0" applyNumberFormat="1" applyFont="1" applyFill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K70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53.421875" style="1" customWidth="1"/>
    <col min="3" max="3" width="53.421875" style="1" hidden="1" customWidth="1"/>
    <col min="4" max="4" width="12.8515625" style="14" customWidth="1"/>
    <col min="5" max="5" width="11.57421875" style="1" customWidth="1"/>
    <col min="6" max="6" width="2.140625" style="1" hidden="1" customWidth="1"/>
    <col min="7" max="7" width="11.421875" style="1" customWidth="1"/>
    <col min="8" max="16384" width="9.140625" style="1" customWidth="1"/>
  </cols>
  <sheetData>
    <row r="1" spans="2:7" ht="12.75">
      <c r="B1" s="110" t="s">
        <v>224</v>
      </c>
      <c r="C1" s="110" t="s">
        <v>180</v>
      </c>
      <c r="D1" s="111"/>
      <c r="E1" s="110"/>
      <c r="F1" s="110"/>
      <c r="G1" s="110"/>
    </row>
    <row r="2" spans="2:7" s="2" customFormat="1" ht="12.75">
      <c r="B2" s="110" t="s">
        <v>215</v>
      </c>
      <c r="C2" s="110" t="s">
        <v>211</v>
      </c>
      <c r="D2" s="32"/>
      <c r="E2" s="110"/>
      <c r="F2" s="110"/>
      <c r="G2" s="110"/>
    </row>
    <row r="3" spans="2:7" ht="4.5" customHeight="1">
      <c r="B3" s="27"/>
      <c r="C3" s="27"/>
      <c r="D3" s="112"/>
      <c r="E3" s="27"/>
      <c r="F3" s="27"/>
      <c r="G3" s="27"/>
    </row>
    <row r="4" spans="2:7" ht="12.75">
      <c r="B4" s="272"/>
      <c r="C4" s="115"/>
      <c r="D4" s="275" t="s">
        <v>0</v>
      </c>
      <c r="E4" s="273" t="s">
        <v>227</v>
      </c>
      <c r="F4" s="116"/>
      <c r="G4" s="273" t="s">
        <v>217</v>
      </c>
    </row>
    <row r="5" spans="2:7" ht="12.75">
      <c r="B5" s="272"/>
      <c r="C5" s="115"/>
      <c r="D5" s="275"/>
      <c r="E5" s="274"/>
      <c r="F5" s="117"/>
      <c r="G5" s="274"/>
    </row>
    <row r="6" spans="2:7" ht="9" customHeight="1">
      <c r="B6" s="115"/>
      <c r="C6" s="115"/>
      <c r="D6" s="150"/>
      <c r="E6" s="118"/>
      <c r="F6" s="118"/>
      <c r="G6" s="72"/>
    </row>
    <row r="7" spans="2:7" s="11" customFormat="1" ht="12.75">
      <c r="B7" s="119" t="s">
        <v>14</v>
      </c>
      <c r="C7" s="119" t="s">
        <v>113</v>
      </c>
      <c r="D7" s="151"/>
      <c r="E7" s="88"/>
      <c r="F7" s="88"/>
      <c r="G7" s="88"/>
    </row>
    <row r="8" spans="2:7" ht="12.75">
      <c r="B8" s="119" t="s">
        <v>2</v>
      </c>
      <c r="C8" s="119" t="s">
        <v>114</v>
      </c>
      <c r="D8" s="151"/>
      <c r="E8" s="118"/>
      <c r="F8" s="118"/>
      <c r="G8" s="118"/>
    </row>
    <row r="9" spans="2:7" ht="12.75">
      <c r="B9" s="120" t="s">
        <v>5</v>
      </c>
      <c r="C9" s="120" t="s">
        <v>189</v>
      </c>
      <c r="D9" s="151" t="s">
        <v>228</v>
      </c>
      <c r="E9" s="121">
        <v>2133</v>
      </c>
      <c r="F9" s="121">
        <v>2168</v>
      </c>
      <c r="G9" s="121">
        <v>2168</v>
      </c>
    </row>
    <row r="10" spans="2:7" ht="12.75">
      <c r="B10" s="120" t="s">
        <v>15</v>
      </c>
      <c r="C10" s="120" t="s">
        <v>115</v>
      </c>
      <c r="D10" s="151" t="s">
        <v>229</v>
      </c>
      <c r="E10" s="121">
        <v>31</v>
      </c>
      <c r="F10" s="121">
        <v>12</v>
      </c>
      <c r="G10" s="121">
        <v>12</v>
      </c>
    </row>
    <row r="11" spans="2:10" ht="12.75" hidden="1">
      <c r="B11" s="120" t="s">
        <v>29</v>
      </c>
      <c r="C11" s="120" t="s">
        <v>190</v>
      </c>
      <c r="D11" s="151"/>
      <c r="E11" s="121"/>
      <c r="F11" s="121"/>
      <c r="G11" s="121"/>
      <c r="J11" s="12"/>
    </row>
    <row r="12" spans="2:10" ht="12.75" hidden="1">
      <c r="B12" s="120" t="s">
        <v>30</v>
      </c>
      <c r="C12" s="120" t="s">
        <v>116</v>
      </c>
      <c r="D12" s="151"/>
      <c r="E12" s="121"/>
      <c r="F12" s="121"/>
      <c r="G12" s="121"/>
      <c r="J12" s="13"/>
    </row>
    <row r="13" spans="2:10" ht="12.75" hidden="1">
      <c r="B13" s="120" t="s">
        <v>34</v>
      </c>
      <c r="C13" s="120" t="s">
        <v>117</v>
      </c>
      <c r="D13" s="151"/>
      <c r="E13" s="121"/>
      <c r="F13" s="121"/>
      <c r="G13" s="121"/>
      <c r="J13" s="13"/>
    </row>
    <row r="14" spans="2:10" ht="12.75" hidden="1">
      <c r="B14" s="120" t="s">
        <v>31</v>
      </c>
      <c r="C14" s="120" t="s">
        <v>118</v>
      </c>
      <c r="D14" s="151"/>
      <c r="E14" s="121"/>
      <c r="F14" s="121"/>
      <c r="G14" s="121"/>
      <c r="J14" s="13"/>
    </row>
    <row r="15" spans="2:10" ht="12.75" hidden="1">
      <c r="B15" s="120" t="s">
        <v>32</v>
      </c>
      <c r="C15" s="120" t="s">
        <v>119</v>
      </c>
      <c r="D15" s="151"/>
      <c r="E15" s="121"/>
      <c r="F15" s="121"/>
      <c r="G15" s="121"/>
      <c r="J15" s="13"/>
    </row>
    <row r="16" spans="2:10" ht="12.75">
      <c r="B16" s="120" t="s">
        <v>16</v>
      </c>
      <c r="C16" s="120" t="s">
        <v>120</v>
      </c>
      <c r="D16" s="151"/>
      <c r="E16" s="149">
        <v>98</v>
      </c>
      <c r="F16" s="149">
        <v>98</v>
      </c>
      <c r="G16" s="149">
        <v>98</v>
      </c>
      <c r="J16" s="12"/>
    </row>
    <row r="17" spans="2:7" ht="12.75" hidden="1">
      <c r="B17" s="120" t="s">
        <v>33</v>
      </c>
      <c r="C17" s="120" t="s">
        <v>121</v>
      </c>
      <c r="D17" s="151"/>
      <c r="E17" s="121"/>
      <c r="F17" s="121"/>
      <c r="G17" s="121"/>
    </row>
    <row r="18" spans="2:7" ht="12.75" hidden="1">
      <c r="B18" s="120" t="s">
        <v>13</v>
      </c>
      <c r="C18" s="120" t="s">
        <v>122</v>
      </c>
      <c r="D18" s="151"/>
      <c r="E18" s="121">
        <v>0</v>
      </c>
      <c r="F18" s="121"/>
      <c r="G18" s="121">
        <v>0</v>
      </c>
    </row>
    <row r="19" spans="2:7" ht="12.75">
      <c r="B19" s="119" t="s">
        <v>75</v>
      </c>
      <c r="C19" s="119" t="s">
        <v>123</v>
      </c>
      <c r="D19" s="151"/>
      <c r="E19" s="122">
        <f>SUM(E9:E18)</f>
        <v>2262</v>
      </c>
      <c r="F19" s="123" t="s">
        <v>21</v>
      </c>
      <c r="G19" s="123">
        <f>SUM(G9:G18)</f>
        <v>2278</v>
      </c>
    </row>
    <row r="20" spans="2:7" ht="4.5" customHeight="1">
      <c r="B20" s="89"/>
      <c r="C20" s="89"/>
      <c r="D20" s="151"/>
      <c r="E20" s="118"/>
      <c r="F20" s="118"/>
      <c r="G20" s="118"/>
    </row>
    <row r="21" spans="2:10" ht="12.75">
      <c r="B21" s="119" t="s">
        <v>3</v>
      </c>
      <c r="C21" s="119" t="s">
        <v>124</v>
      </c>
      <c r="D21" s="151"/>
      <c r="E21" s="118"/>
      <c r="F21" s="118"/>
      <c r="G21" s="118"/>
      <c r="J21" s="12"/>
    </row>
    <row r="22" spans="2:10" ht="12.75">
      <c r="B22" s="120" t="s">
        <v>1</v>
      </c>
      <c r="C22" s="120" t="s">
        <v>125</v>
      </c>
      <c r="D22" s="151" t="s">
        <v>230</v>
      </c>
      <c r="E22" s="121">
        <v>2463</v>
      </c>
      <c r="F22" s="121">
        <v>1830</v>
      </c>
      <c r="G22" s="121">
        <v>1830</v>
      </c>
      <c r="J22" s="12"/>
    </row>
    <row r="23" spans="2:10" ht="12.75" hidden="1">
      <c r="B23" s="120" t="s">
        <v>35</v>
      </c>
      <c r="C23" s="120" t="s">
        <v>126</v>
      </c>
      <c r="D23" s="151"/>
      <c r="E23" s="121" t="s">
        <v>21</v>
      </c>
      <c r="F23" s="121" t="s">
        <v>21</v>
      </c>
      <c r="G23" s="121" t="s">
        <v>21</v>
      </c>
      <c r="J23" s="12"/>
    </row>
    <row r="24" spans="2:7" ht="12.75">
      <c r="B24" s="120" t="s">
        <v>36</v>
      </c>
      <c r="C24" s="120" t="s">
        <v>127</v>
      </c>
      <c r="D24" s="151" t="s">
        <v>231</v>
      </c>
      <c r="E24" s="121">
        <v>1438</v>
      </c>
      <c r="F24" s="121">
        <v>1101</v>
      </c>
      <c r="G24" s="121">
        <v>1101</v>
      </c>
    </row>
    <row r="25" spans="2:7" ht="12.75" hidden="1">
      <c r="B25" s="120" t="s">
        <v>34</v>
      </c>
      <c r="C25" s="120" t="s">
        <v>128</v>
      </c>
      <c r="D25" s="151"/>
      <c r="E25" s="121"/>
      <c r="F25" s="121"/>
      <c r="G25" s="121"/>
    </row>
    <row r="26" spans="2:7" ht="12.75" hidden="1">
      <c r="B26" s="120" t="s">
        <v>38</v>
      </c>
      <c r="C26" s="120" t="s">
        <v>129</v>
      </c>
      <c r="D26" s="151"/>
      <c r="E26" s="121"/>
      <c r="F26" s="121"/>
      <c r="G26" s="121"/>
    </row>
    <row r="27" spans="2:7" ht="12.75">
      <c r="B27" s="120" t="s">
        <v>37</v>
      </c>
      <c r="C27" s="120" t="s">
        <v>130</v>
      </c>
      <c r="D27" s="151"/>
      <c r="E27" s="121">
        <v>69</v>
      </c>
      <c r="F27" s="121">
        <v>47</v>
      </c>
      <c r="G27" s="121">
        <v>47</v>
      </c>
    </row>
    <row r="28" spans="2:7" ht="12.75">
      <c r="B28" s="120" t="s">
        <v>17</v>
      </c>
      <c r="C28" s="120" t="s">
        <v>206</v>
      </c>
      <c r="D28" s="151" t="s">
        <v>232</v>
      </c>
      <c r="E28" s="124">
        <v>434</v>
      </c>
      <c r="F28" s="124">
        <v>165</v>
      </c>
      <c r="G28" s="124">
        <v>165</v>
      </c>
    </row>
    <row r="29" spans="2:7" ht="12.75">
      <c r="B29" s="119" t="s">
        <v>76</v>
      </c>
      <c r="C29" s="119" t="s">
        <v>131</v>
      </c>
      <c r="D29" s="151"/>
      <c r="E29" s="123">
        <f>SUM(E22:E28)</f>
        <v>4404</v>
      </c>
      <c r="F29" s="125"/>
      <c r="G29" s="123">
        <f>SUM(G22:G28)</f>
        <v>3143</v>
      </c>
    </row>
    <row r="30" spans="2:10" ht="12.75">
      <c r="B30" s="122" t="s">
        <v>11</v>
      </c>
      <c r="C30" s="122" t="s">
        <v>132</v>
      </c>
      <c r="D30" s="151"/>
      <c r="E30" s="123">
        <f>SUM(E19+E29)</f>
        <v>6666</v>
      </c>
      <c r="F30" s="126"/>
      <c r="G30" s="123">
        <f>SUM(G19+G29)</f>
        <v>5421</v>
      </c>
      <c r="J30" s="12"/>
    </row>
    <row r="31" spans="2:10" ht="12.75">
      <c r="B31" s="122"/>
      <c r="C31" s="122"/>
      <c r="D31" s="151"/>
      <c r="E31" s="123"/>
      <c r="F31" s="126"/>
      <c r="G31" s="127"/>
      <c r="J31" s="12"/>
    </row>
    <row r="32" spans="2:10" ht="12.75">
      <c r="B32" s="128" t="s">
        <v>10</v>
      </c>
      <c r="C32" s="128" t="s">
        <v>133</v>
      </c>
      <c r="D32" s="151"/>
      <c r="E32" s="118"/>
      <c r="F32" s="125"/>
      <c r="G32" s="72"/>
      <c r="J32" s="12"/>
    </row>
    <row r="33" spans="2:10" ht="12.75">
      <c r="B33" s="119" t="s">
        <v>18</v>
      </c>
      <c r="C33" s="119" t="s">
        <v>134</v>
      </c>
      <c r="D33" s="151"/>
      <c r="E33" s="118"/>
      <c r="F33" s="118"/>
      <c r="G33" s="118"/>
      <c r="J33" s="12"/>
    </row>
    <row r="34" spans="2:10" ht="12.75">
      <c r="B34" s="120" t="s">
        <v>176</v>
      </c>
      <c r="C34" s="120" t="s">
        <v>177</v>
      </c>
      <c r="D34" s="151" t="s">
        <v>233</v>
      </c>
      <c r="E34" s="118">
        <v>268</v>
      </c>
      <c r="F34" s="118">
        <v>268</v>
      </c>
      <c r="G34" s="118">
        <v>268</v>
      </c>
      <c r="J34" s="12"/>
    </row>
    <row r="35" spans="2:10" ht="12.75">
      <c r="B35" s="120" t="s">
        <v>49</v>
      </c>
      <c r="C35" s="120" t="s">
        <v>135</v>
      </c>
      <c r="D35" s="151" t="s">
        <v>233</v>
      </c>
      <c r="E35" s="118">
        <v>204</v>
      </c>
      <c r="F35" s="118">
        <v>204</v>
      </c>
      <c r="G35" s="118">
        <v>204</v>
      </c>
      <c r="J35" s="12"/>
    </row>
    <row r="36" spans="2:10" ht="12.75">
      <c r="B36" s="120" t="s">
        <v>223</v>
      </c>
      <c r="C36" s="120" t="s">
        <v>136</v>
      </c>
      <c r="D36" s="151" t="s">
        <v>233</v>
      </c>
      <c r="E36" s="118">
        <v>677</v>
      </c>
      <c r="F36" s="118">
        <v>677</v>
      </c>
      <c r="G36" s="118">
        <v>677</v>
      </c>
      <c r="J36" s="12"/>
    </row>
    <row r="37" spans="2:10" ht="12.75" hidden="1">
      <c r="B37" s="120" t="s">
        <v>48</v>
      </c>
      <c r="C37" s="120" t="s">
        <v>137</v>
      </c>
      <c r="D37" s="151"/>
      <c r="E37" s="118"/>
      <c r="F37" s="118"/>
      <c r="G37" s="118"/>
      <c r="J37" s="12"/>
    </row>
    <row r="38" spans="2:7" ht="12.75">
      <c r="B38" s="120" t="s">
        <v>50</v>
      </c>
      <c r="C38" s="120" t="s">
        <v>138</v>
      </c>
      <c r="D38" s="151" t="s">
        <v>233</v>
      </c>
      <c r="E38" s="118">
        <v>3451</v>
      </c>
      <c r="F38" s="118">
        <v>3451</v>
      </c>
      <c r="G38" s="118">
        <v>3451</v>
      </c>
    </row>
    <row r="39" spans="2:7" ht="12.75">
      <c r="B39" s="120" t="s">
        <v>51</v>
      </c>
      <c r="C39" s="120" t="s">
        <v>139</v>
      </c>
      <c r="D39" s="151" t="s">
        <v>234</v>
      </c>
      <c r="E39" s="118">
        <v>265</v>
      </c>
      <c r="F39" s="118"/>
      <c r="G39" s="118"/>
    </row>
    <row r="40" spans="2:7" ht="12.75">
      <c r="B40" s="120" t="s">
        <v>52</v>
      </c>
      <c r="C40" s="120" t="s">
        <v>140</v>
      </c>
      <c r="D40" s="151" t="s">
        <v>235</v>
      </c>
      <c r="E40" s="118">
        <v>776</v>
      </c>
      <c r="F40" s="118">
        <v>267</v>
      </c>
      <c r="G40" s="118">
        <v>266</v>
      </c>
    </row>
    <row r="41" spans="2:10" ht="12.75">
      <c r="B41" s="119" t="s">
        <v>63</v>
      </c>
      <c r="C41" s="119" t="s">
        <v>141</v>
      </c>
      <c r="D41" s="151"/>
      <c r="E41" s="122">
        <f>SUM(E34:E40)</f>
        <v>5641</v>
      </c>
      <c r="F41" s="122"/>
      <c r="G41" s="122">
        <f>SUM(G34:G40)</f>
        <v>4866</v>
      </c>
      <c r="J41" s="2"/>
    </row>
    <row r="42" spans="2:10" ht="12.75">
      <c r="B42" s="119"/>
      <c r="C42" s="119"/>
      <c r="D42" s="151"/>
      <c r="E42" s="122"/>
      <c r="F42" s="122"/>
      <c r="G42" s="122"/>
      <c r="J42" s="2"/>
    </row>
    <row r="43" spans="2:10" ht="12.75">
      <c r="B43" s="119" t="s">
        <v>67</v>
      </c>
      <c r="C43" s="119" t="s">
        <v>142</v>
      </c>
      <c r="D43" s="151"/>
      <c r="E43" s="122"/>
      <c r="F43" s="125"/>
      <c r="G43" s="123"/>
      <c r="J43" s="2"/>
    </row>
    <row r="44" spans="2:7" ht="12.75">
      <c r="B44" s="89" t="s">
        <v>66</v>
      </c>
      <c r="C44" s="89" t="s">
        <v>143</v>
      </c>
      <c r="D44" s="151" t="s">
        <v>236</v>
      </c>
      <c r="E44" s="118">
        <v>0</v>
      </c>
      <c r="F44" s="118">
        <v>4</v>
      </c>
      <c r="G44" s="118">
        <v>4</v>
      </c>
    </row>
    <row r="45" spans="2:7" ht="12.75" hidden="1">
      <c r="B45" s="89" t="s">
        <v>178</v>
      </c>
      <c r="C45" s="89" t="s">
        <v>181</v>
      </c>
      <c r="D45" s="151"/>
      <c r="E45" s="118">
        <v>0</v>
      </c>
      <c r="F45" s="93"/>
      <c r="G45" s="93">
        <v>0</v>
      </c>
    </row>
    <row r="46" spans="2:7" ht="12.75" hidden="1">
      <c r="B46" s="89" t="s">
        <v>39</v>
      </c>
      <c r="C46" s="89" t="s">
        <v>144</v>
      </c>
      <c r="D46" s="151"/>
      <c r="E46" s="118"/>
      <c r="F46" s="93"/>
      <c r="G46" s="93"/>
    </row>
    <row r="47" spans="2:7" ht="12.75" hidden="1">
      <c r="B47" s="89" t="s">
        <v>19</v>
      </c>
      <c r="C47" s="89" t="s">
        <v>145</v>
      </c>
      <c r="D47" s="151"/>
      <c r="E47" s="118">
        <v>0</v>
      </c>
      <c r="F47" s="93"/>
      <c r="G47" s="93">
        <v>0</v>
      </c>
    </row>
    <row r="48" spans="2:11" ht="12.75" hidden="1">
      <c r="B48" s="120" t="s">
        <v>65</v>
      </c>
      <c r="C48" s="120" t="s">
        <v>146</v>
      </c>
      <c r="D48" s="151"/>
      <c r="E48" s="121"/>
      <c r="F48" s="124"/>
      <c r="G48" s="121"/>
      <c r="K48" s="12"/>
    </row>
    <row r="49" spans="2:11" ht="12.75" hidden="1">
      <c r="B49" s="120" t="s">
        <v>64</v>
      </c>
      <c r="C49" s="120" t="s">
        <v>147</v>
      </c>
      <c r="D49" s="151"/>
      <c r="E49" s="122"/>
      <c r="F49" s="121"/>
      <c r="G49" s="122"/>
      <c r="K49" s="12"/>
    </row>
    <row r="50" spans="2:11" ht="12.75">
      <c r="B50" s="119" t="s">
        <v>74</v>
      </c>
      <c r="C50" s="119" t="s">
        <v>148</v>
      </c>
      <c r="D50" s="151"/>
      <c r="E50" s="122">
        <f>SUM(E44:E49)</f>
        <v>0</v>
      </c>
      <c r="F50" s="122"/>
      <c r="G50" s="122">
        <f>SUM(G44:G49)</f>
        <v>4</v>
      </c>
      <c r="K50" s="15"/>
    </row>
    <row r="51" spans="2:11" ht="12.75">
      <c r="B51" s="119" t="s">
        <v>68</v>
      </c>
      <c r="C51" s="119" t="s">
        <v>149</v>
      </c>
      <c r="D51" s="151"/>
      <c r="E51" s="118"/>
      <c r="F51" s="118"/>
      <c r="G51" s="118"/>
      <c r="K51" s="13"/>
    </row>
    <row r="52" spans="2:11" ht="12.75">
      <c r="B52" s="89" t="s">
        <v>40</v>
      </c>
      <c r="C52" s="89" t="s">
        <v>151</v>
      </c>
      <c r="D52" s="151" t="s">
        <v>237</v>
      </c>
      <c r="E52" s="118">
        <v>511</v>
      </c>
      <c r="F52" s="118">
        <v>251</v>
      </c>
      <c r="G52" s="118">
        <v>251</v>
      </c>
      <c r="K52" s="12"/>
    </row>
    <row r="53" spans="2:11" ht="12.75" hidden="1">
      <c r="B53" s="89" t="s">
        <v>71</v>
      </c>
      <c r="C53" s="89" t="s">
        <v>150</v>
      </c>
      <c r="D53" s="151"/>
      <c r="E53" s="118" t="s">
        <v>21</v>
      </c>
      <c r="F53" s="118" t="s">
        <v>21</v>
      </c>
      <c r="G53" s="118" t="s">
        <v>21</v>
      </c>
      <c r="K53" s="12"/>
    </row>
    <row r="54" spans="2:7" ht="12.75">
      <c r="B54" s="89" t="s">
        <v>42</v>
      </c>
      <c r="C54" s="89" t="s">
        <v>152</v>
      </c>
      <c r="D54" s="151"/>
      <c r="E54" s="124">
        <v>0</v>
      </c>
      <c r="F54" s="124">
        <v>1</v>
      </c>
      <c r="G54" s="124">
        <v>1</v>
      </c>
    </row>
    <row r="55" spans="2:7" ht="12.75">
      <c r="B55" s="89" t="s">
        <v>41</v>
      </c>
      <c r="C55" s="89" t="s">
        <v>153</v>
      </c>
      <c r="D55" s="151" t="s">
        <v>237</v>
      </c>
      <c r="E55" s="124">
        <v>194</v>
      </c>
      <c r="F55" s="124">
        <v>192</v>
      </c>
      <c r="G55" s="124">
        <v>192</v>
      </c>
    </row>
    <row r="56" spans="2:7" ht="12.75">
      <c r="B56" s="120" t="s">
        <v>70</v>
      </c>
      <c r="C56" s="120" t="s">
        <v>154</v>
      </c>
      <c r="D56" s="151" t="s">
        <v>238</v>
      </c>
      <c r="E56" s="124">
        <v>3</v>
      </c>
      <c r="F56" s="124">
        <v>15</v>
      </c>
      <c r="G56" s="124">
        <v>15</v>
      </c>
    </row>
    <row r="57" spans="2:7" ht="12.75">
      <c r="B57" s="120" t="s">
        <v>72</v>
      </c>
      <c r="C57" s="120" t="s">
        <v>155</v>
      </c>
      <c r="D57" s="151" t="s">
        <v>238</v>
      </c>
      <c r="E57" s="118">
        <v>18</v>
      </c>
      <c r="F57" s="118">
        <v>24</v>
      </c>
      <c r="G57" s="118">
        <v>24</v>
      </c>
    </row>
    <row r="58" spans="2:7" ht="12.75">
      <c r="B58" s="120" t="s">
        <v>69</v>
      </c>
      <c r="C58" s="120" t="s">
        <v>156</v>
      </c>
      <c r="D58" s="151" t="s">
        <v>239</v>
      </c>
      <c r="E58" s="124">
        <v>104</v>
      </c>
      <c r="F58" s="124">
        <v>26</v>
      </c>
      <c r="G58" s="124">
        <v>26</v>
      </c>
    </row>
    <row r="59" spans="2:7" ht="12.75">
      <c r="B59" s="120" t="s">
        <v>20</v>
      </c>
      <c r="C59" s="120" t="s">
        <v>157</v>
      </c>
      <c r="D59" s="151" t="s">
        <v>240</v>
      </c>
      <c r="E59" s="124">
        <v>195</v>
      </c>
      <c r="F59" s="124">
        <v>42</v>
      </c>
      <c r="G59" s="124">
        <v>42</v>
      </c>
    </row>
    <row r="60" spans="2:7" ht="12.75">
      <c r="B60" s="119" t="s">
        <v>73</v>
      </c>
      <c r="C60" s="119" t="s">
        <v>158</v>
      </c>
      <c r="D60" s="151"/>
      <c r="E60" s="123">
        <f>SUM(E52:E59)</f>
        <v>1025</v>
      </c>
      <c r="F60" s="118"/>
      <c r="G60" s="123">
        <f>SUM(G52:G59)</f>
        <v>551</v>
      </c>
    </row>
    <row r="61" spans="2:7" ht="12.75">
      <c r="B61" s="119" t="s">
        <v>12</v>
      </c>
      <c r="C61" s="119" t="s">
        <v>159</v>
      </c>
      <c r="D61" s="152"/>
      <c r="E61" s="123">
        <f>SUM(E41+E50+E60)</f>
        <v>6666</v>
      </c>
      <c r="F61" s="122"/>
      <c r="G61" s="123">
        <f>SUM(G41+G50+G60)</f>
        <v>5421</v>
      </c>
    </row>
    <row r="62" spans="2:8" ht="12.75">
      <c r="B62" s="16"/>
      <c r="C62" s="16"/>
      <c r="H62" s="6"/>
    </row>
    <row r="63" spans="2:4" ht="12.75">
      <c r="B63" s="10"/>
      <c r="C63" s="10"/>
      <c r="D63" s="14" t="s">
        <v>220</v>
      </c>
    </row>
    <row r="64" spans="2:5" ht="12.75">
      <c r="B64" s="4"/>
      <c r="C64" s="4"/>
      <c r="E64" s="61" t="s">
        <v>226</v>
      </c>
    </row>
    <row r="65" spans="2:3" ht="12.75">
      <c r="B65" s="4" t="s">
        <v>218</v>
      </c>
      <c r="C65" s="4"/>
    </row>
    <row r="66" ht="12.75">
      <c r="D66" s="14" t="s">
        <v>219</v>
      </c>
    </row>
    <row r="67" ht="12.75">
      <c r="E67" s="147" t="s">
        <v>225</v>
      </c>
    </row>
    <row r="68" ht="12.75">
      <c r="E68" s="147"/>
    </row>
    <row r="69" ht="12.75">
      <c r="D69" s="157" t="s">
        <v>253</v>
      </c>
    </row>
    <row r="70" ht="12.75">
      <c r="E70" s="147" t="s">
        <v>254</v>
      </c>
    </row>
  </sheetData>
  <sheetProtection password="C7BA" sheet="1" objects="1" scenarios="1" selectLockedCells="1" selectUnlockedCells="1"/>
  <mergeCells count="4">
    <mergeCell ref="B4:B5"/>
    <mergeCell ref="G4:G5"/>
    <mergeCell ref="D4:D5"/>
    <mergeCell ref="E4:E5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N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421875" style="17" customWidth="1"/>
    <col min="2" max="2" width="2.00390625" style="17" hidden="1" customWidth="1"/>
    <col min="3" max="3" width="12.57421875" style="17" customWidth="1"/>
    <col min="4" max="4" width="1.28515625" style="17" customWidth="1"/>
    <col min="5" max="5" width="12.8515625" style="17" customWidth="1"/>
    <col min="6" max="6" width="1.28515625" style="17" customWidth="1"/>
    <col min="7" max="7" width="10.421875" style="17" customWidth="1"/>
    <col min="8" max="8" width="1.28515625" style="17" customWidth="1"/>
    <col min="9" max="9" width="10.7109375" style="17" customWidth="1"/>
    <col min="10" max="10" width="0.9921875" style="17" customWidth="1"/>
    <col min="11" max="11" width="11.28125" style="17" customWidth="1"/>
    <col min="12" max="12" width="1.421875" style="17" customWidth="1"/>
    <col min="13" max="16384" width="9.140625" style="17" customWidth="1"/>
  </cols>
  <sheetData>
    <row r="1" spans="1:13" ht="12.75">
      <c r="A1" s="99" t="s">
        <v>221</v>
      </c>
      <c r="B1" s="99" t="s">
        <v>197</v>
      </c>
      <c r="C1" s="99"/>
      <c r="D1" s="9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2.75">
      <c r="A2" s="100" t="s">
        <v>256</v>
      </c>
      <c r="B2" s="100" t="s">
        <v>160</v>
      </c>
      <c r="C2" s="100"/>
      <c r="D2" s="10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4.5" customHeight="1" thickBot="1">
      <c r="A3" s="276"/>
      <c r="B3" s="276"/>
      <c r="C3" s="276"/>
      <c r="D3" s="276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97.5" customHeight="1">
      <c r="A4" s="282"/>
      <c r="B4" s="101"/>
      <c r="C4" s="284" t="s">
        <v>95</v>
      </c>
      <c r="D4" s="158"/>
      <c r="E4" s="286" t="s">
        <v>207</v>
      </c>
      <c r="F4" s="102"/>
      <c r="G4" s="286" t="s">
        <v>208</v>
      </c>
      <c r="H4" s="103"/>
      <c r="I4" s="103" t="s">
        <v>213</v>
      </c>
      <c r="J4" s="102"/>
      <c r="K4" s="286" t="s">
        <v>209</v>
      </c>
      <c r="L4" s="103"/>
      <c r="M4" s="278" t="s">
        <v>63</v>
      </c>
    </row>
    <row r="5" spans="1:13" s="18" customFormat="1" ht="51" customHeight="1">
      <c r="A5" s="283"/>
      <c r="B5" s="91"/>
      <c r="C5" s="285"/>
      <c r="D5" s="115"/>
      <c r="E5" s="287"/>
      <c r="F5" s="159"/>
      <c r="G5" s="288"/>
      <c r="H5" s="160"/>
      <c r="I5" s="160"/>
      <c r="J5" s="159"/>
      <c r="K5" s="288"/>
      <c r="L5" s="160"/>
      <c r="M5" s="279"/>
    </row>
    <row r="6" spans="1:13" s="19" customFormat="1" ht="18" customHeight="1">
      <c r="A6" s="161"/>
      <c r="B6" s="162"/>
      <c r="C6" s="155"/>
      <c r="D6" s="162"/>
      <c r="E6" s="92" t="s">
        <v>4</v>
      </c>
      <c r="F6" s="92"/>
      <c r="G6" s="92" t="s">
        <v>4</v>
      </c>
      <c r="H6" s="92"/>
      <c r="I6" s="92" t="s">
        <v>4</v>
      </c>
      <c r="J6" s="92"/>
      <c r="K6" s="92" t="s">
        <v>4</v>
      </c>
      <c r="L6" s="92"/>
      <c r="M6" s="104" t="s">
        <v>4</v>
      </c>
    </row>
    <row r="7" spans="1:13" s="18" customFormat="1" ht="4.5" customHeight="1">
      <c r="A7" s="163"/>
      <c r="B7" s="164"/>
      <c r="C7" s="164"/>
      <c r="D7" s="164"/>
      <c r="E7" s="94"/>
      <c r="F7" s="94"/>
      <c r="G7" s="94"/>
      <c r="H7" s="94"/>
      <c r="I7" s="94"/>
      <c r="J7" s="94"/>
      <c r="K7" s="92"/>
      <c r="L7" s="92"/>
      <c r="M7" s="105"/>
    </row>
    <row r="8" spans="1:13" s="18" customFormat="1" ht="17.25" customHeight="1">
      <c r="A8" s="106" t="s">
        <v>245</v>
      </c>
      <c r="B8" s="95" t="s">
        <v>172</v>
      </c>
      <c r="C8" s="153">
        <v>7</v>
      </c>
      <c r="D8" s="95"/>
      <c r="E8" s="96">
        <v>268</v>
      </c>
      <c r="F8" s="96"/>
      <c r="G8" s="96">
        <v>3527</v>
      </c>
      <c r="H8" s="96"/>
      <c r="I8" s="96">
        <v>477</v>
      </c>
      <c r="J8" s="96"/>
      <c r="K8" s="96">
        <v>205</v>
      </c>
      <c r="L8" s="96"/>
      <c r="M8" s="107">
        <f>SUM(E8:L8)</f>
        <v>4477</v>
      </c>
    </row>
    <row r="9" spans="1:13" s="18" customFormat="1" ht="18" customHeight="1">
      <c r="A9" s="165" t="s">
        <v>23</v>
      </c>
      <c r="B9" s="166" t="s">
        <v>200</v>
      </c>
      <c r="C9" s="153"/>
      <c r="D9" s="95"/>
      <c r="E9" s="96"/>
      <c r="F9" s="96"/>
      <c r="G9" s="96">
        <v>477</v>
      </c>
      <c r="H9" s="96"/>
      <c r="I9" s="96">
        <v>-354</v>
      </c>
      <c r="J9" s="96"/>
      <c r="K9" s="96"/>
      <c r="L9" s="96"/>
      <c r="M9" s="109">
        <f>SUM(E9:L9)</f>
        <v>123</v>
      </c>
    </row>
    <row r="10" spans="1:13" s="18" customFormat="1" ht="12.75">
      <c r="A10" s="106" t="s">
        <v>257</v>
      </c>
      <c r="B10" s="95" t="s">
        <v>173</v>
      </c>
      <c r="C10" s="153">
        <v>7</v>
      </c>
      <c r="D10" s="95"/>
      <c r="E10" s="98">
        <f>SUM(E8:E9)</f>
        <v>268</v>
      </c>
      <c r="F10" s="98"/>
      <c r="G10" s="98">
        <v>4004</v>
      </c>
      <c r="H10" s="98"/>
      <c r="I10" s="98">
        <f>SUM(I8:I9)</f>
        <v>123</v>
      </c>
      <c r="J10" s="98">
        <f>SUM(J8:J9)</f>
        <v>0</v>
      </c>
      <c r="K10" s="98">
        <f>SUM(K8:K9)</f>
        <v>205</v>
      </c>
      <c r="L10" s="98"/>
      <c r="M10" s="98">
        <f>SUM(M8:M9)</f>
        <v>4600</v>
      </c>
    </row>
    <row r="11" spans="1:13" s="23" customFormat="1" ht="12.75">
      <c r="A11" s="108" t="s">
        <v>258</v>
      </c>
      <c r="B11" s="97" t="s">
        <v>198</v>
      </c>
      <c r="C11" s="153"/>
      <c r="D11" s="97"/>
      <c r="E11" s="98"/>
      <c r="F11" s="98"/>
      <c r="G11" s="98"/>
      <c r="H11" s="98"/>
      <c r="I11" s="98">
        <v>1</v>
      </c>
      <c r="J11" s="98"/>
      <c r="K11" s="98">
        <v>-1</v>
      </c>
      <c r="L11" s="98"/>
      <c r="M11" s="109"/>
    </row>
    <row r="12" spans="1:13" s="18" customFormat="1" ht="12.75">
      <c r="A12" s="106" t="s">
        <v>43</v>
      </c>
      <c r="B12" s="97"/>
      <c r="C12" s="154"/>
      <c r="D12" s="166"/>
      <c r="E12" s="96"/>
      <c r="F12" s="96"/>
      <c r="G12" s="96">
        <v>124</v>
      </c>
      <c r="H12" s="96"/>
      <c r="I12" s="96">
        <v>-124</v>
      </c>
      <c r="J12" s="96"/>
      <c r="K12" s="96"/>
      <c r="L12" s="96"/>
      <c r="M12" s="109">
        <v>0</v>
      </c>
    </row>
    <row r="13" spans="1:13" s="18" customFormat="1" ht="12.75">
      <c r="A13" s="165" t="s">
        <v>23</v>
      </c>
      <c r="B13" s="166" t="s">
        <v>200</v>
      </c>
      <c r="C13" s="153"/>
      <c r="D13" s="95"/>
      <c r="E13" s="96"/>
      <c r="F13" s="96"/>
      <c r="G13" s="96"/>
      <c r="H13" s="96"/>
      <c r="I13" s="96">
        <v>266</v>
      </c>
      <c r="J13" s="96"/>
      <c r="K13" s="96"/>
      <c r="L13" s="96"/>
      <c r="M13" s="109">
        <f>SUM(E13:L13)</f>
        <v>266</v>
      </c>
    </row>
    <row r="14" spans="1:14" s="18" customFormat="1" ht="12.75">
      <c r="A14" s="106" t="s">
        <v>241</v>
      </c>
      <c r="B14" s="95" t="s">
        <v>173</v>
      </c>
      <c r="C14" s="153">
        <v>7</v>
      </c>
      <c r="D14" s="95"/>
      <c r="E14" s="98">
        <f>E10</f>
        <v>268</v>
      </c>
      <c r="F14" s="98"/>
      <c r="G14" s="98">
        <f>677+3451</f>
        <v>4128</v>
      </c>
      <c r="H14" s="98"/>
      <c r="I14" s="98">
        <v>266</v>
      </c>
      <c r="J14" s="98"/>
      <c r="K14" s="98">
        <v>204</v>
      </c>
      <c r="L14" s="98"/>
      <c r="M14" s="109">
        <f>E14+G14+I14+K14</f>
        <v>4866</v>
      </c>
      <c r="N14" s="21"/>
    </row>
    <row r="15" spans="1:13" s="18" customFormat="1" ht="12.75">
      <c r="A15" s="106" t="s">
        <v>242</v>
      </c>
      <c r="B15" s="95" t="s">
        <v>199</v>
      </c>
      <c r="C15" s="153"/>
      <c r="D15" s="95"/>
      <c r="E15" s="98"/>
      <c r="F15" s="98"/>
      <c r="G15" s="98"/>
      <c r="H15" s="98"/>
      <c r="I15" s="98">
        <v>-1</v>
      </c>
      <c r="J15" s="98"/>
      <c r="K15" s="98"/>
      <c r="L15" s="98"/>
      <c r="M15" s="109">
        <v>-1</v>
      </c>
    </row>
    <row r="16" spans="1:13" s="18" customFormat="1" ht="12.75">
      <c r="A16" s="108" t="s">
        <v>23</v>
      </c>
      <c r="B16" s="97" t="s">
        <v>200</v>
      </c>
      <c r="C16" s="153"/>
      <c r="D16" s="153"/>
      <c r="E16" s="167"/>
      <c r="F16" s="167"/>
      <c r="G16" s="167"/>
      <c r="H16" s="167"/>
      <c r="I16" s="167">
        <v>776</v>
      </c>
      <c r="J16" s="167"/>
      <c r="K16" s="167"/>
      <c r="L16" s="167"/>
      <c r="M16" s="109">
        <f>SUM(E16:L16)</f>
        <v>776</v>
      </c>
    </row>
    <row r="17" spans="1:13" s="18" customFormat="1" ht="13.5">
      <c r="A17" s="165" t="s">
        <v>96</v>
      </c>
      <c r="B17" s="166" t="s">
        <v>174</v>
      </c>
      <c r="C17" s="155"/>
      <c r="D17" s="164"/>
      <c r="E17" s="168"/>
      <c r="F17" s="168"/>
      <c r="G17" s="168"/>
      <c r="H17" s="168"/>
      <c r="I17" s="168"/>
      <c r="J17" s="168"/>
      <c r="K17" s="169"/>
      <c r="L17" s="169"/>
      <c r="M17" s="109">
        <f>SUM(E17:L17)</f>
        <v>0</v>
      </c>
    </row>
    <row r="18" spans="1:13" s="18" customFormat="1" ht="14.25" thickBot="1">
      <c r="A18" s="170" t="s">
        <v>243</v>
      </c>
      <c r="B18" s="171" t="s">
        <v>175</v>
      </c>
      <c r="C18" s="172">
        <v>7</v>
      </c>
      <c r="D18" s="173"/>
      <c r="E18" s="174">
        <f>SUM(E14:E16)</f>
        <v>268</v>
      </c>
      <c r="F18" s="175"/>
      <c r="G18" s="174">
        <f>SUM(G14:G16)</f>
        <v>4128</v>
      </c>
      <c r="H18" s="174"/>
      <c r="I18" s="174">
        <f>SUM(I14:I16)</f>
        <v>1041</v>
      </c>
      <c r="J18" s="174"/>
      <c r="K18" s="176">
        <v>204</v>
      </c>
      <c r="L18" s="176"/>
      <c r="M18" s="174">
        <f>SUM(M14:M16)</f>
        <v>5641</v>
      </c>
    </row>
    <row r="19" spans="1:13" s="18" customFormat="1" ht="13.5">
      <c r="A19" s="177"/>
      <c r="B19" s="177"/>
      <c r="C19" s="7"/>
      <c r="D19" s="7"/>
      <c r="E19" s="8"/>
      <c r="F19" s="9"/>
      <c r="G19" s="5"/>
      <c r="H19" s="5"/>
      <c r="I19" s="5"/>
      <c r="J19" s="5"/>
      <c r="K19" s="22"/>
      <c r="L19" s="22"/>
      <c r="M19" s="5"/>
    </row>
    <row r="20" spans="1:13" s="18" customFormat="1" ht="13.5">
      <c r="A20" s="177"/>
      <c r="B20" s="177"/>
      <c r="C20" s="7"/>
      <c r="D20" s="7"/>
      <c r="E20" s="8"/>
      <c r="F20" s="9"/>
      <c r="G20" s="5"/>
      <c r="H20" s="5"/>
      <c r="I20" s="5"/>
      <c r="J20" s="5"/>
      <c r="K20" s="22"/>
      <c r="L20" s="22"/>
      <c r="M20" s="5"/>
    </row>
    <row r="21" spans="1:13" s="18" customFormat="1" ht="13.5">
      <c r="A21" s="178" t="s">
        <v>218</v>
      </c>
      <c r="B21" s="178"/>
      <c r="C21" s="179" t="s">
        <v>220</v>
      </c>
      <c r="D21" s="7"/>
      <c r="E21" s="8"/>
      <c r="F21" s="9"/>
      <c r="G21" s="5" t="s">
        <v>21</v>
      </c>
      <c r="H21" s="5"/>
      <c r="I21" s="5"/>
      <c r="J21" s="5"/>
      <c r="K21" s="22"/>
      <c r="L21" s="22"/>
      <c r="M21" s="5"/>
    </row>
    <row r="22" spans="1:13" s="18" customFormat="1" ht="13.5" customHeight="1" hidden="1">
      <c r="A22" s="178"/>
      <c r="B22" s="178"/>
      <c r="C22" s="179"/>
      <c r="D22" s="180"/>
      <c r="E22" s="113" t="s">
        <v>226</v>
      </c>
      <c r="F22" s="9"/>
      <c r="G22" s="23"/>
      <c r="H22" s="5"/>
      <c r="I22" s="178" t="s">
        <v>21</v>
      </c>
      <c r="J22" s="5"/>
      <c r="K22" s="22"/>
      <c r="L22" s="22"/>
      <c r="M22" s="5"/>
    </row>
    <row r="23" spans="1:13" s="18" customFormat="1" ht="13.5">
      <c r="A23" s="6"/>
      <c r="B23" s="6"/>
      <c r="C23" s="179"/>
      <c r="D23" s="177"/>
      <c r="E23" s="280" t="s">
        <v>259</v>
      </c>
      <c r="F23" s="281"/>
      <c r="G23" s="281"/>
      <c r="H23" s="5"/>
      <c r="I23" s="5"/>
      <c r="J23" s="181"/>
      <c r="K23" s="22"/>
      <c r="L23" s="22"/>
      <c r="M23" s="24"/>
    </row>
    <row r="24" spans="1:13" s="18" customFormat="1" ht="13.5" customHeight="1">
      <c r="A24" s="6"/>
      <c r="B24" s="6"/>
      <c r="C24" s="179"/>
      <c r="D24" s="177"/>
      <c r="E24" s="5"/>
      <c r="F24" s="5"/>
      <c r="G24" s="5"/>
      <c r="H24" s="5"/>
      <c r="I24" s="5"/>
      <c r="J24" s="5"/>
      <c r="K24" s="22"/>
      <c r="L24" s="22"/>
      <c r="M24" s="5"/>
    </row>
    <row r="25" spans="1:13" s="18" customFormat="1" ht="13.5">
      <c r="A25" s="6"/>
      <c r="B25" s="6"/>
      <c r="C25" s="179" t="s">
        <v>219</v>
      </c>
      <c r="D25" s="177"/>
      <c r="E25" s="5"/>
      <c r="F25" s="5"/>
      <c r="G25" s="5"/>
      <c r="H25" s="5"/>
      <c r="I25" s="5"/>
      <c r="J25" s="5"/>
      <c r="K25" s="22"/>
      <c r="L25" s="22"/>
      <c r="M25" s="5"/>
    </row>
    <row r="26" spans="1:13" s="18" customFormat="1" ht="13.5">
      <c r="A26" s="180"/>
      <c r="B26" s="182"/>
      <c r="C26" s="177"/>
      <c r="D26" s="177"/>
      <c r="E26" s="183" t="s">
        <v>225</v>
      </c>
      <c r="F26" s="5"/>
      <c r="G26" s="5"/>
      <c r="H26" s="5"/>
      <c r="I26" s="5"/>
      <c r="J26" s="5"/>
      <c r="K26" s="22"/>
      <c r="L26" s="22"/>
      <c r="M26" s="5"/>
    </row>
    <row r="27" spans="1:13" s="18" customFormat="1" ht="13.5">
      <c r="A27" s="180"/>
      <c r="B27" s="180"/>
      <c r="C27" s="177"/>
      <c r="D27" s="177"/>
      <c r="E27" s="5"/>
      <c r="F27" s="5"/>
      <c r="G27" s="5"/>
      <c r="H27" s="5"/>
      <c r="I27" s="22" t="s">
        <v>21</v>
      </c>
      <c r="J27" s="5"/>
      <c r="K27" s="22"/>
      <c r="L27" s="22"/>
      <c r="M27" s="5"/>
    </row>
    <row r="28" spans="1:13" s="18" customFormat="1" ht="13.5">
      <c r="A28" s="184"/>
      <c r="B28" s="184"/>
      <c r="C28" s="177"/>
      <c r="D28" s="177"/>
      <c r="E28" s="5"/>
      <c r="F28" s="5"/>
      <c r="G28" s="5"/>
      <c r="H28" s="5"/>
      <c r="I28" s="22"/>
      <c r="J28" s="185"/>
      <c r="K28" s="22"/>
      <c r="L28" s="22"/>
      <c r="M28" s="5"/>
    </row>
    <row r="29" spans="1:13" s="18" customFormat="1" ht="13.5">
      <c r="A29" s="186"/>
      <c r="B29" s="186"/>
      <c r="C29" s="7" t="s">
        <v>253</v>
      </c>
      <c r="D29" s="180"/>
      <c r="E29" s="5"/>
      <c r="F29" s="5"/>
      <c r="G29" s="5"/>
      <c r="H29" s="5"/>
      <c r="I29" s="5"/>
      <c r="J29" s="5"/>
      <c r="K29" s="22"/>
      <c r="L29" s="22"/>
      <c r="M29" s="5"/>
    </row>
    <row r="30" spans="1:13" s="18" customFormat="1" ht="13.5">
      <c r="A30" s="187"/>
      <c r="B30" s="187"/>
      <c r="C30" s="177"/>
      <c r="D30" s="177"/>
      <c r="E30" s="183" t="s">
        <v>254</v>
      </c>
      <c r="F30" s="5"/>
      <c r="G30" s="5"/>
      <c r="H30" s="5"/>
      <c r="I30" s="5"/>
      <c r="J30" s="5"/>
      <c r="K30" s="22"/>
      <c r="L30" s="22"/>
      <c r="M30" s="5"/>
    </row>
    <row r="31" spans="1:13" s="18" customFormat="1" ht="13.5">
      <c r="A31" s="188" t="s">
        <v>21</v>
      </c>
      <c r="B31" s="189"/>
      <c r="C31" s="3"/>
      <c r="D31" s="3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12" s="18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18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18" customFormat="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8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20" customFormat="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20" customFormat="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</sheetData>
  <sheetProtection password="C7BA" sheet="1" objects="1" scenarios="1" selectLockedCells="1" selectUnlockedCells="1"/>
  <mergeCells count="9">
    <mergeCell ref="A3:M3"/>
    <mergeCell ref="M4:M5"/>
    <mergeCell ref="E23:G23"/>
    <mergeCell ref="A4:A5"/>
    <mergeCell ref="C4:C5"/>
    <mergeCell ref="E4:E5"/>
    <mergeCell ref="G4:G5"/>
    <mergeCell ref="K4:K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landscape" paperSize="9" scale="7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42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 outlineLevelRow="1"/>
  <cols>
    <col min="1" max="1" width="53.140625" style="61" customWidth="1"/>
    <col min="2" max="2" width="60.8515625" style="61" hidden="1" customWidth="1"/>
    <col min="3" max="3" width="14.57421875" style="61" customWidth="1"/>
    <col min="4" max="4" width="3.7109375" style="61" customWidth="1"/>
    <col min="5" max="5" width="9.7109375" style="140" customWidth="1"/>
    <col min="6" max="6" width="1.8515625" style="140" customWidth="1"/>
    <col min="7" max="7" width="9.7109375" style="140" customWidth="1"/>
    <col min="8" max="8" width="6.140625" style="61" customWidth="1"/>
    <col min="9" max="9" width="5.00390625" style="61" customWidth="1"/>
    <col min="10" max="10" width="5.7109375" style="32" hidden="1" customWidth="1"/>
    <col min="11" max="16384" width="9.140625" style="61" customWidth="1"/>
  </cols>
  <sheetData>
    <row r="1" spans="1:10" s="27" customFormat="1" ht="12.75">
      <c r="A1" s="110" t="s">
        <v>214</v>
      </c>
      <c r="B1" s="129" t="s">
        <v>184</v>
      </c>
      <c r="C1" s="129"/>
      <c r="D1" s="129"/>
      <c r="E1" s="114"/>
      <c r="F1" s="114"/>
      <c r="G1" s="114"/>
      <c r="J1" s="130"/>
    </row>
    <row r="2" spans="1:7" ht="15.75" customHeight="1">
      <c r="A2" s="110" t="s">
        <v>215</v>
      </c>
      <c r="B2" s="129" t="s">
        <v>210</v>
      </c>
      <c r="C2" s="32"/>
      <c r="D2" s="129"/>
      <c r="E2" s="114"/>
      <c r="F2" s="114"/>
      <c r="G2" s="114"/>
    </row>
    <row r="3" spans="1:8" ht="27" customHeight="1">
      <c r="A3" s="272"/>
      <c r="B3" s="115"/>
      <c r="C3" s="275" t="s">
        <v>0</v>
      </c>
      <c r="D3" s="275"/>
      <c r="E3" s="289" t="s">
        <v>244</v>
      </c>
      <c r="F3" s="291"/>
      <c r="G3" s="289" t="s">
        <v>246</v>
      </c>
      <c r="H3" s="131"/>
    </row>
    <row r="4" spans="1:7" ht="21.75" customHeight="1">
      <c r="A4" s="272"/>
      <c r="B4" s="115"/>
      <c r="C4" s="275"/>
      <c r="D4" s="275"/>
      <c r="E4" s="290"/>
      <c r="F4" s="291"/>
      <c r="G4" s="290"/>
    </row>
    <row r="5" spans="1:10" ht="15.75" customHeight="1">
      <c r="A5" s="118" t="s">
        <v>55</v>
      </c>
      <c r="B5" s="118" t="s">
        <v>100</v>
      </c>
      <c r="C5" s="151" t="s">
        <v>250</v>
      </c>
      <c r="D5" s="90"/>
      <c r="E5" s="132">
        <v>7088</v>
      </c>
      <c r="F5" s="132"/>
      <c r="G5" s="132">
        <v>5889</v>
      </c>
      <c r="J5" s="32" t="s">
        <v>28</v>
      </c>
    </row>
    <row r="6" spans="1:10" ht="15.75" customHeight="1">
      <c r="A6" s="118" t="s">
        <v>22</v>
      </c>
      <c r="B6" s="118" t="s">
        <v>185</v>
      </c>
      <c r="C6" s="151" t="s">
        <v>251</v>
      </c>
      <c r="D6" s="90"/>
      <c r="E6" s="132">
        <v>7</v>
      </c>
      <c r="F6" s="132"/>
      <c r="G6" s="132">
        <v>2</v>
      </c>
      <c r="J6" s="32" t="s">
        <v>28</v>
      </c>
    </row>
    <row r="7" spans="1:10" ht="15.75" customHeight="1">
      <c r="A7" s="118" t="s">
        <v>53</v>
      </c>
      <c r="B7" s="118" t="s">
        <v>101</v>
      </c>
      <c r="C7" s="151" t="s">
        <v>248</v>
      </c>
      <c r="D7" s="90"/>
      <c r="E7" s="132">
        <v>490</v>
      </c>
      <c r="F7" s="132"/>
      <c r="G7" s="132">
        <v>107</v>
      </c>
      <c r="J7" s="32" t="s">
        <v>28</v>
      </c>
    </row>
    <row r="8" spans="1:10" ht="15.75" customHeight="1">
      <c r="A8" s="118" t="s">
        <v>56</v>
      </c>
      <c r="B8" s="118" t="s">
        <v>102</v>
      </c>
      <c r="C8" s="151" t="s">
        <v>248</v>
      </c>
      <c r="D8" s="90"/>
      <c r="E8" s="132">
        <v>-70</v>
      </c>
      <c r="F8" s="132"/>
      <c r="G8" s="132">
        <v>-157</v>
      </c>
      <c r="J8" s="32" t="s">
        <v>28</v>
      </c>
    </row>
    <row r="9" spans="1:10" s="113" customFormat="1" ht="18.75" customHeight="1" hidden="1">
      <c r="A9" s="118" t="s">
        <v>57</v>
      </c>
      <c r="B9" s="118" t="s">
        <v>103</v>
      </c>
      <c r="C9" s="151"/>
      <c r="D9" s="90"/>
      <c r="E9" s="132"/>
      <c r="F9" s="132"/>
      <c r="G9" s="132"/>
      <c r="J9" s="133" t="s">
        <v>28</v>
      </c>
    </row>
    <row r="10" spans="1:10" s="113" customFormat="1" ht="18.75" customHeight="1">
      <c r="A10" s="118" t="s">
        <v>54</v>
      </c>
      <c r="B10" s="118" t="s">
        <v>104</v>
      </c>
      <c r="C10" s="151" t="s">
        <v>247</v>
      </c>
      <c r="D10" s="90"/>
      <c r="E10" s="132">
        <v>-4527</v>
      </c>
      <c r="F10" s="132"/>
      <c r="G10" s="132">
        <v>-3510</v>
      </c>
      <c r="J10" s="133" t="s">
        <v>28</v>
      </c>
    </row>
    <row r="11" spans="1:10" s="113" customFormat="1" ht="18.75" customHeight="1">
      <c r="A11" s="118" t="s">
        <v>44</v>
      </c>
      <c r="B11" s="118" t="s">
        <v>105</v>
      </c>
      <c r="C11" s="151" t="s">
        <v>247</v>
      </c>
      <c r="D11" s="90"/>
      <c r="E11" s="132">
        <v>-630</v>
      </c>
      <c r="F11" s="132"/>
      <c r="G11" s="132">
        <v>-449</v>
      </c>
      <c r="J11" s="133" t="s">
        <v>28</v>
      </c>
    </row>
    <row r="12" spans="1:10" ht="15.75" customHeight="1">
      <c r="A12" s="118" t="s">
        <v>45</v>
      </c>
      <c r="B12" s="118" t="s">
        <v>106</v>
      </c>
      <c r="C12" s="151" t="s">
        <v>247</v>
      </c>
      <c r="D12" s="90"/>
      <c r="E12" s="132">
        <v>-1101</v>
      </c>
      <c r="F12" s="132"/>
      <c r="G12" s="132">
        <v>-1051</v>
      </c>
      <c r="J12" s="32" t="s">
        <v>28</v>
      </c>
    </row>
    <row r="13" spans="1:10" ht="15.75" customHeight="1">
      <c r="A13" s="118" t="s">
        <v>46</v>
      </c>
      <c r="B13" s="118" t="s">
        <v>107</v>
      </c>
      <c r="C13" s="151" t="s">
        <v>247</v>
      </c>
      <c r="D13" s="90"/>
      <c r="E13" s="132">
        <v>-157</v>
      </c>
      <c r="F13" s="132"/>
      <c r="G13" s="132">
        <v>-192</v>
      </c>
      <c r="J13" s="32" t="s">
        <v>28</v>
      </c>
    </row>
    <row r="14" spans="1:10" ht="15.75" customHeight="1">
      <c r="A14" s="148" t="s">
        <v>58</v>
      </c>
      <c r="B14" s="118" t="s">
        <v>108</v>
      </c>
      <c r="C14" s="151" t="s">
        <v>247</v>
      </c>
      <c r="D14" s="90"/>
      <c r="E14" s="132">
        <v>-170</v>
      </c>
      <c r="F14" s="132"/>
      <c r="G14" s="132">
        <v>-310</v>
      </c>
      <c r="J14" s="32" t="s">
        <v>28</v>
      </c>
    </row>
    <row r="15" spans="1:10" ht="15.75" customHeight="1">
      <c r="A15" s="118" t="s">
        <v>47</v>
      </c>
      <c r="B15" s="118" t="s">
        <v>186</v>
      </c>
      <c r="C15" s="151" t="s">
        <v>249</v>
      </c>
      <c r="D15" s="90"/>
      <c r="E15" s="132">
        <v>-64</v>
      </c>
      <c r="F15" s="132"/>
      <c r="G15" s="132">
        <v>-58</v>
      </c>
      <c r="J15" s="32" t="s">
        <v>28</v>
      </c>
    </row>
    <row r="16" spans="1:10" ht="14.25" customHeight="1">
      <c r="A16" s="119" t="s">
        <v>59</v>
      </c>
      <c r="B16" s="119" t="s">
        <v>109</v>
      </c>
      <c r="C16" s="151"/>
      <c r="D16" s="90"/>
      <c r="E16" s="134">
        <f>SUM(E5:E15)</f>
        <v>866</v>
      </c>
      <c r="F16" s="134"/>
      <c r="G16" s="134">
        <f>SUM(G5:G15)</f>
        <v>271</v>
      </c>
      <c r="J16" s="32" t="s">
        <v>28</v>
      </c>
    </row>
    <row r="17" spans="1:10" ht="16.5" customHeight="1">
      <c r="A17" s="89" t="s">
        <v>60</v>
      </c>
      <c r="B17" s="89" t="s">
        <v>110</v>
      </c>
      <c r="C17" s="151"/>
      <c r="D17" s="90"/>
      <c r="E17" s="132">
        <v>90</v>
      </c>
      <c r="F17" s="132"/>
      <c r="G17" s="132">
        <v>5</v>
      </c>
      <c r="J17" s="32" t="s">
        <v>28</v>
      </c>
    </row>
    <row r="18" spans="1:10" ht="12.75">
      <c r="A18" s="119" t="s">
        <v>61</v>
      </c>
      <c r="B18" s="119" t="s">
        <v>111</v>
      </c>
      <c r="C18" s="156"/>
      <c r="D18" s="89"/>
      <c r="E18" s="135">
        <f>SUM(E16-E17)</f>
        <v>776</v>
      </c>
      <c r="F18" s="134"/>
      <c r="G18" s="135">
        <f>SUM(G16-G17)</f>
        <v>266</v>
      </c>
      <c r="H18" s="136"/>
      <c r="J18" s="32" t="s">
        <v>28</v>
      </c>
    </row>
    <row r="19" spans="1:10" ht="12.75">
      <c r="A19" s="119" t="s">
        <v>62</v>
      </c>
      <c r="B19" s="119" t="s">
        <v>187</v>
      </c>
      <c r="C19" s="156"/>
      <c r="D19" s="89"/>
      <c r="E19" s="135">
        <f>E18</f>
        <v>776</v>
      </c>
      <c r="F19" s="134"/>
      <c r="G19" s="135">
        <f>G18</f>
        <v>266</v>
      </c>
      <c r="H19" s="136"/>
      <c r="J19" s="32" t="s">
        <v>28</v>
      </c>
    </row>
    <row r="20" spans="1:8" ht="3.75" customHeight="1">
      <c r="A20" s="89"/>
      <c r="B20" s="89"/>
      <c r="C20" s="89"/>
      <c r="D20" s="89"/>
      <c r="E20" s="137"/>
      <c r="F20" s="132"/>
      <c r="G20" s="118"/>
      <c r="H20" s="136"/>
    </row>
    <row r="21" spans="1:8" ht="12.75" outlineLevel="1">
      <c r="A21" s="138" t="s">
        <v>27</v>
      </c>
      <c r="B21" s="138" t="s">
        <v>97</v>
      </c>
      <c r="C21" s="89"/>
      <c r="D21" s="89"/>
      <c r="E21" s="137"/>
      <c r="F21" s="132"/>
      <c r="G21" s="118"/>
      <c r="H21" s="136"/>
    </row>
    <row r="22" spans="1:8" ht="12.75" outlineLevel="1">
      <c r="A22" s="89" t="s">
        <v>25</v>
      </c>
      <c r="B22" s="89" t="s">
        <v>112</v>
      </c>
      <c r="C22" s="89"/>
      <c r="D22" s="89"/>
      <c r="E22" s="137"/>
      <c r="F22" s="132"/>
      <c r="G22" s="118"/>
      <c r="H22" s="136"/>
    </row>
    <row r="23" spans="1:8" ht="12.75" outlineLevel="1">
      <c r="A23" s="89" t="s">
        <v>26</v>
      </c>
      <c r="B23" s="89" t="s">
        <v>99</v>
      </c>
      <c r="C23" s="89"/>
      <c r="D23" s="89"/>
      <c r="E23" s="137"/>
      <c r="F23" s="132"/>
      <c r="G23" s="118"/>
      <c r="H23" s="136"/>
    </row>
    <row r="24" spans="1:8" ht="12.75" outlineLevel="1">
      <c r="A24" s="89"/>
      <c r="B24" s="89"/>
      <c r="C24" s="89"/>
      <c r="D24" s="89"/>
      <c r="E24" s="137">
        <f>+E22+E23</f>
        <v>0</v>
      </c>
      <c r="F24" s="132"/>
      <c r="G24" s="137">
        <f>+G22+G23</f>
        <v>0</v>
      </c>
      <c r="H24" s="136"/>
    </row>
    <row r="25" spans="1:8" ht="12.75" hidden="1">
      <c r="A25" s="89"/>
      <c r="B25" s="89"/>
      <c r="C25" s="119"/>
      <c r="D25" s="119"/>
      <c r="E25" s="135"/>
      <c r="F25" s="134"/>
      <c r="G25" s="122"/>
      <c r="H25" s="136"/>
    </row>
    <row r="26" spans="1:8" ht="12.75" outlineLevel="1">
      <c r="A26" s="89" t="s">
        <v>24</v>
      </c>
      <c r="B26" s="89" t="s">
        <v>188</v>
      </c>
      <c r="C26" s="89"/>
      <c r="D26" s="89"/>
      <c r="E26" s="137"/>
      <c r="F26" s="132"/>
      <c r="G26" s="118"/>
      <c r="H26" s="136"/>
    </row>
    <row r="27" spans="1:8" ht="12.75" outlineLevel="1">
      <c r="A27" s="89" t="s">
        <v>25</v>
      </c>
      <c r="B27" s="89" t="s">
        <v>98</v>
      </c>
      <c r="C27" s="89"/>
      <c r="D27" s="89"/>
      <c r="E27" s="137"/>
      <c r="F27" s="132"/>
      <c r="G27" s="118"/>
      <c r="H27" s="136"/>
    </row>
    <row r="28" spans="1:8" ht="12.75" outlineLevel="1">
      <c r="A28" s="89" t="s">
        <v>26</v>
      </c>
      <c r="B28" s="89" t="s">
        <v>99</v>
      </c>
      <c r="C28" s="89"/>
      <c r="D28" s="89"/>
      <c r="E28" s="137"/>
      <c r="F28" s="132"/>
      <c r="G28" s="118"/>
      <c r="H28" s="136"/>
    </row>
    <row r="29" spans="1:8" ht="12.75" outlineLevel="1">
      <c r="A29" s="89"/>
      <c r="B29" s="89"/>
      <c r="C29" s="89"/>
      <c r="D29" s="89"/>
      <c r="E29" s="137">
        <f>+E27+E28</f>
        <v>0</v>
      </c>
      <c r="F29" s="132"/>
      <c r="G29" s="137">
        <f>+G27+G28</f>
        <v>0</v>
      </c>
      <c r="H29" s="136"/>
    </row>
    <row r="30" spans="1:2" ht="13.5">
      <c r="A30" s="139"/>
      <c r="B30" s="139"/>
    </row>
    <row r="31" spans="1:3" ht="12.75">
      <c r="A31" s="56" t="s">
        <v>252</v>
      </c>
      <c r="B31" s="56"/>
      <c r="C31" s="57" t="s">
        <v>220</v>
      </c>
    </row>
    <row r="32" spans="1:4" ht="12.75">
      <c r="A32" s="56"/>
      <c r="B32" s="56"/>
      <c r="C32" s="57"/>
      <c r="D32" s="61" t="s">
        <v>226</v>
      </c>
    </row>
    <row r="33" spans="1:3" ht="12.75">
      <c r="A33" s="56"/>
      <c r="B33" s="56"/>
      <c r="C33" s="57"/>
    </row>
    <row r="34" spans="1:3" ht="12.75">
      <c r="A34" s="56"/>
      <c r="B34" s="56"/>
      <c r="C34" s="57"/>
    </row>
    <row r="35" spans="1:3" ht="12.75">
      <c r="A35" s="56"/>
      <c r="B35" s="56"/>
      <c r="C35" s="57"/>
    </row>
    <row r="36" ht="12.75">
      <c r="C36" s="57" t="s">
        <v>219</v>
      </c>
    </row>
    <row r="37" spans="3:4" ht="12.75">
      <c r="C37" s="57"/>
      <c r="D37" s="147" t="s">
        <v>225</v>
      </c>
    </row>
    <row r="38" spans="3:4" ht="12.75">
      <c r="C38" s="57"/>
      <c r="D38" s="147"/>
    </row>
    <row r="39" spans="3:4" ht="12.75">
      <c r="C39" s="57"/>
      <c r="D39" s="147"/>
    </row>
    <row r="40" spans="3:4" ht="12.75">
      <c r="C40" s="57"/>
      <c r="D40" s="147"/>
    </row>
    <row r="41" spans="1:3" ht="13.5">
      <c r="A41" s="141"/>
      <c r="B41" s="141"/>
      <c r="C41" s="61" t="s">
        <v>253</v>
      </c>
    </row>
    <row r="42" ht="12.75">
      <c r="D42" s="147" t="s">
        <v>254</v>
      </c>
    </row>
  </sheetData>
  <sheetProtection password="C7BA" sheet="1" objects="1" scenarios="1" selectLockedCells="1" selectUnlockedCells="1"/>
  <mergeCells count="6">
    <mergeCell ref="G3:G4"/>
    <mergeCell ref="A3:A4"/>
    <mergeCell ref="E3:E4"/>
    <mergeCell ref="C3:C4"/>
    <mergeCell ref="D3:D4"/>
    <mergeCell ref="F3:F4"/>
  </mergeCells>
  <printOptions horizont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44"/>
  <sheetViews>
    <sheetView showGridLines="0" zoomScalePageLayoutView="0" workbookViewId="0" topLeftCell="A1">
      <selection activeCell="B2" sqref="B2"/>
    </sheetView>
  </sheetViews>
  <sheetFormatPr defaultColWidth="8.7109375" defaultRowHeight="12.75"/>
  <cols>
    <col min="1" max="1" width="1.421875" style="36" customWidth="1"/>
    <col min="2" max="2" width="58.140625" style="66" customWidth="1"/>
    <col min="3" max="3" width="68.421875" style="66" hidden="1" customWidth="1"/>
    <col min="4" max="4" width="12.421875" style="66" customWidth="1"/>
    <col min="5" max="5" width="10.140625" style="63" customWidth="1"/>
    <col min="6" max="6" width="1.57421875" style="49" hidden="1" customWidth="1"/>
    <col min="7" max="7" width="10.140625" style="63" customWidth="1"/>
    <col min="8" max="8" width="8.7109375" style="49" customWidth="1"/>
    <col min="9" max="9" width="8.7109375" style="52" customWidth="1"/>
    <col min="10" max="10" width="8.7109375" style="50" hidden="1" customWidth="1"/>
    <col min="11" max="16384" width="8.7109375" style="36" customWidth="1"/>
  </cols>
  <sheetData>
    <row r="1" spans="2:10" s="30" customFormat="1" ht="15">
      <c r="B1" s="25" t="s">
        <v>222</v>
      </c>
      <c r="C1" s="25" t="s">
        <v>191</v>
      </c>
      <c r="D1" s="26"/>
      <c r="E1" s="143"/>
      <c r="F1" s="26"/>
      <c r="G1" s="26"/>
      <c r="H1" s="27"/>
      <c r="I1" s="28"/>
      <c r="J1" s="29"/>
    </row>
    <row r="2" spans="2:10" s="30" customFormat="1" ht="15">
      <c r="B2" s="31" t="s">
        <v>215</v>
      </c>
      <c r="C2" s="31" t="s">
        <v>212</v>
      </c>
      <c r="D2" s="32"/>
      <c r="E2" s="144"/>
      <c r="F2" s="27"/>
      <c r="G2" s="27"/>
      <c r="H2" s="27"/>
      <c r="I2" s="28"/>
      <c r="J2" s="29"/>
    </row>
    <row r="3" spans="2:10" ht="20.25">
      <c r="B3" s="292"/>
      <c r="C3" s="67"/>
      <c r="D3" s="293" t="s">
        <v>0</v>
      </c>
      <c r="E3" s="294" t="s">
        <v>244</v>
      </c>
      <c r="F3" s="68"/>
      <c r="G3" s="294" t="s">
        <v>216</v>
      </c>
      <c r="H3" s="33"/>
      <c r="I3" s="34"/>
      <c r="J3" s="35"/>
    </row>
    <row r="4" spans="2:12" ht="15">
      <c r="B4" s="292"/>
      <c r="C4" s="67"/>
      <c r="D4" s="293"/>
      <c r="E4" s="295"/>
      <c r="F4" s="69"/>
      <c r="G4" s="295"/>
      <c r="H4" s="38"/>
      <c r="I4" s="28"/>
      <c r="J4" s="39"/>
      <c r="K4" s="40"/>
      <c r="L4" s="40"/>
    </row>
    <row r="5" spans="2:12" ht="4.5" customHeight="1">
      <c r="B5" s="70"/>
      <c r="C5" s="70"/>
      <c r="D5" s="71"/>
      <c r="E5" s="72"/>
      <c r="F5" s="73"/>
      <c r="G5" s="72"/>
      <c r="H5" s="38"/>
      <c r="I5" s="28"/>
      <c r="J5" s="39"/>
      <c r="K5" s="40"/>
      <c r="L5" s="40"/>
    </row>
    <row r="6" spans="2:12" ht="15">
      <c r="B6" s="71" t="s">
        <v>81</v>
      </c>
      <c r="C6" s="71" t="s">
        <v>183</v>
      </c>
      <c r="D6" s="71"/>
      <c r="E6" s="72"/>
      <c r="F6" s="73"/>
      <c r="G6" s="72"/>
      <c r="H6" s="38"/>
      <c r="I6" s="41"/>
      <c r="J6" s="39"/>
      <c r="K6" s="40"/>
      <c r="L6" s="40"/>
    </row>
    <row r="7" spans="2:11" ht="15">
      <c r="B7" s="74" t="s">
        <v>77</v>
      </c>
      <c r="C7" s="74" t="s">
        <v>161</v>
      </c>
      <c r="D7" s="74"/>
      <c r="E7" s="75">
        <v>7910</v>
      </c>
      <c r="F7" s="75">
        <v>6499</v>
      </c>
      <c r="G7" s="75">
        <v>6499</v>
      </c>
      <c r="H7" s="38"/>
      <c r="I7" s="43"/>
      <c r="J7" s="39" t="s">
        <v>28</v>
      </c>
      <c r="K7" s="40"/>
    </row>
    <row r="8" spans="2:14" ht="15">
      <c r="B8" s="74" t="s">
        <v>78</v>
      </c>
      <c r="C8" s="74" t="s">
        <v>162</v>
      </c>
      <c r="D8" s="74"/>
      <c r="E8" s="75">
        <v>-6608</v>
      </c>
      <c r="F8" s="75">
        <v>-5231</v>
      </c>
      <c r="G8" s="75">
        <v>-5231</v>
      </c>
      <c r="H8" s="38"/>
      <c r="I8" s="43"/>
      <c r="J8" s="39" t="s">
        <v>28</v>
      </c>
      <c r="K8" s="40"/>
      <c r="N8" s="40"/>
    </row>
    <row r="9" spans="2:14" ht="15">
      <c r="B9" s="74" t="s">
        <v>79</v>
      </c>
      <c r="C9" s="74" t="s">
        <v>163</v>
      </c>
      <c r="D9" s="74"/>
      <c r="E9" s="75">
        <v>-1098</v>
      </c>
      <c r="F9" s="75">
        <v>-1080</v>
      </c>
      <c r="G9" s="75">
        <v>-1080</v>
      </c>
      <c r="H9" s="38"/>
      <c r="I9" s="43"/>
      <c r="J9" s="39" t="s">
        <v>28</v>
      </c>
      <c r="K9" s="40"/>
      <c r="N9" s="40"/>
    </row>
    <row r="10" spans="2:14" ht="15">
      <c r="B10" s="74" t="s">
        <v>83</v>
      </c>
      <c r="C10" s="74" t="s">
        <v>164</v>
      </c>
      <c r="D10" s="74"/>
      <c r="E10" s="75">
        <v>3</v>
      </c>
      <c r="F10" s="75"/>
      <c r="G10" s="75"/>
      <c r="H10" s="38"/>
      <c r="I10" s="43"/>
      <c r="J10" s="39" t="s">
        <v>28</v>
      </c>
      <c r="K10" s="40"/>
      <c r="N10" s="40"/>
    </row>
    <row r="11" spans="2:11" s="44" customFormat="1" ht="15">
      <c r="B11" s="76" t="s">
        <v>82</v>
      </c>
      <c r="C11" s="76" t="s">
        <v>165</v>
      </c>
      <c r="D11" s="74"/>
      <c r="E11" s="75">
        <v>-6</v>
      </c>
      <c r="F11" s="75"/>
      <c r="G11" s="75"/>
      <c r="H11" s="38"/>
      <c r="I11" s="43"/>
      <c r="J11" s="39" t="s">
        <v>28</v>
      </c>
      <c r="K11" s="40"/>
    </row>
    <row r="12" spans="2:11" ht="15">
      <c r="B12" s="74" t="s">
        <v>80</v>
      </c>
      <c r="C12" s="74" t="s">
        <v>166</v>
      </c>
      <c r="D12" s="74"/>
      <c r="E12" s="75">
        <v>-133</v>
      </c>
      <c r="F12" s="75">
        <v>-44</v>
      </c>
      <c r="G12" s="75">
        <v>-44</v>
      </c>
      <c r="H12" s="38"/>
      <c r="I12" s="43"/>
      <c r="J12" s="39" t="s">
        <v>28</v>
      </c>
      <c r="K12" s="40"/>
    </row>
    <row r="13" spans="2:11" ht="15">
      <c r="B13" s="74" t="s">
        <v>179</v>
      </c>
      <c r="C13" s="74" t="s">
        <v>182</v>
      </c>
      <c r="D13" s="74"/>
      <c r="E13" s="75"/>
      <c r="F13" s="75">
        <f>-18-19</f>
        <v>-37</v>
      </c>
      <c r="G13" s="75">
        <f>-18-19</f>
        <v>-37</v>
      </c>
      <c r="H13" s="38"/>
      <c r="I13" s="43"/>
      <c r="J13" s="39"/>
      <c r="K13" s="40"/>
    </row>
    <row r="14" spans="2:11" s="44" customFormat="1" ht="15">
      <c r="B14" s="71" t="s">
        <v>84</v>
      </c>
      <c r="C14" s="71" t="s">
        <v>192</v>
      </c>
      <c r="D14" s="71"/>
      <c r="E14" s="75">
        <f>SUM(E7:E13)</f>
        <v>68</v>
      </c>
      <c r="F14" s="73"/>
      <c r="G14" s="75">
        <f>SUM(G7:G13)</f>
        <v>107</v>
      </c>
      <c r="H14" s="38"/>
      <c r="I14" s="41"/>
      <c r="J14" s="39"/>
      <c r="K14" s="40"/>
    </row>
    <row r="15" spans="2:11" s="44" customFormat="1" ht="15">
      <c r="B15" s="71" t="s">
        <v>6</v>
      </c>
      <c r="C15" s="71" t="s">
        <v>193</v>
      </c>
      <c r="D15" s="71"/>
      <c r="E15" s="75"/>
      <c r="F15" s="73"/>
      <c r="G15" s="77"/>
      <c r="H15" s="38"/>
      <c r="I15" s="43"/>
      <c r="J15" s="39"/>
      <c r="K15" s="40"/>
    </row>
    <row r="16" spans="2:11" s="44" customFormat="1" ht="15">
      <c r="B16" s="74" t="s">
        <v>85</v>
      </c>
      <c r="C16" s="74" t="s">
        <v>204</v>
      </c>
      <c r="D16" s="71"/>
      <c r="E16" s="75"/>
      <c r="F16" s="75">
        <v>-1</v>
      </c>
      <c r="G16" s="75">
        <v>-1</v>
      </c>
      <c r="H16" s="38"/>
      <c r="I16" s="43"/>
      <c r="J16" s="39" t="s">
        <v>28</v>
      </c>
      <c r="K16" s="40"/>
    </row>
    <row r="17" spans="2:11" s="44" customFormat="1" ht="15">
      <c r="B17" s="74" t="s">
        <v>86</v>
      </c>
      <c r="C17" s="74" t="s">
        <v>205</v>
      </c>
      <c r="D17" s="71"/>
      <c r="E17" s="75"/>
      <c r="F17" s="75">
        <v>4</v>
      </c>
      <c r="G17" s="75">
        <v>4</v>
      </c>
      <c r="H17" s="38"/>
      <c r="I17" s="45"/>
      <c r="J17" s="39" t="s">
        <v>28</v>
      </c>
      <c r="K17" s="40"/>
    </row>
    <row r="18" spans="2:11" s="44" customFormat="1" ht="15" hidden="1">
      <c r="B18" s="74" t="s">
        <v>9</v>
      </c>
      <c r="C18" s="74" t="s">
        <v>167</v>
      </c>
      <c r="D18" s="71"/>
      <c r="E18" s="75"/>
      <c r="F18" s="73"/>
      <c r="G18" s="75"/>
      <c r="H18" s="38"/>
      <c r="I18" s="41"/>
      <c r="J18" s="39" t="s">
        <v>28</v>
      </c>
      <c r="K18" s="40"/>
    </row>
    <row r="19" spans="2:11" s="44" customFormat="1" ht="15" hidden="1">
      <c r="B19" s="76" t="s">
        <v>87</v>
      </c>
      <c r="C19" s="76" t="s">
        <v>168</v>
      </c>
      <c r="D19" s="71"/>
      <c r="E19" s="75"/>
      <c r="F19" s="78">
        <f>+SUM(F16:F18)</f>
        <v>3</v>
      </c>
      <c r="G19" s="78"/>
      <c r="H19" s="38"/>
      <c r="I19" s="46"/>
      <c r="J19" s="39" t="s">
        <v>28</v>
      </c>
      <c r="K19" s="40"/>
    </row>
    <row r="20" spans="2:11" s="44" customFormat="1" ht="17.25" customHeight="1">
      <c r="B20" s="71" t="s">
        <v>88</v>
      </c>
      <c r="C20" s="71" t="s">
        <v>194</v>
      </c>
      <c r="D20" s="71"/>
      <c r="E20" s="75">
        <f>SUM(E16:E19)</f>
        <v>0</v>
      </c>
      <c r="F20" s="73"/>
      <c r="G20" s="75">
        <f>SUM(G16:G19)</f>
        <v>3</v>
      </c>
      <c r="H20" s="38"/>
      <c r="I20" s="46"/>
      <c r="J20" s="39"/>
      <c r="K20" s="40"/>
    </row>
    <row r="21" spans="2:11" s="44" customFormat="1" ht="15">
      <c r="B21" s="71" t="s">
        <v>7</v>
      </c>
      <c r="C21" s="71" t="s">
        <v>195</v>
      </c>
      <c r="D21" s="71"/>
      <c r="E21" s="75"/>
      <c r="F21" s="73"/>
      <c r="G21" s="75"/>
      <c r="H21" s="38"/>
      <c r="I21" s="46"/>
      <c r="J21" s="39"/>
      <c r="K21" s="40"/>
    </row>
    <row r="22" spans="2:11" s="44" customFormat="1" ht="15">
      <c r="B22" s="74" t="s">
        <v>89</v>
      </c>
      <c r="C22" s="74" t="s">
        <v>169</v>
      </c>
      <c r="D22" s="71"/>
      <c r="E22" s="75">
        <v>700</v>
      </c>
      <c r="F22" s="75">
        <v>1000</v>
      </c>
      <c r="G22" s="75">
        <v>1000</v>
      </c>
      <c r="H22" s="38"/>
      <c r="I22" s="46"/>
      <c r="J22" s="39" t="s">
        <v>28</v>
      </c>
      <c r="K22" s="40"/>
    </row>
    <row r="23" spans="2:11" s="44" customFormat="1" ht="15">
      <c r="B23" s="74" t="s">
        <v>90</v>
      </c>
      <c r="C23" s="74" t="s">
        <v>170</v>
      </c>
      <c r="D23" s="71"/>
      <c r="E23" s="75">
        <v>-477</v>
      </c>
      <c r="F23" s="75">
        <v>-990</v>
      </c>
      <c r="G23" s="75">
        <v>-990</v>
      </c>
      <c r="H23" s="38"/>
      <c r="I23" s="46"/>
      <c r="J23" s="39" t="s">
        <v>28</v>
      </c>
      <c r="K23" s="40"/>
    </row>
    <row r="24" spans="2:11" s="44" customFormat="1" ht="15">
      <c r="B24" s="74" t="s">
        <v>8</v>
      </c>
      <c r="C24" s="74" t="s">
        <v>171</v>
      </c>
      <c r="D24" s="71"/>
      <c r="E24" s="75">
        <v>-2</v>
      </c>
      <c r="F24" s="75"/>
      <c r="G24" s="75"/>
      <c r="H24" s="38"/>
      <c r="I24" s="46"/>
      <c r="J24" s="39" t="s">
        <v>28</v>
      </c>
      <c r="K24" s="40"/>
    </row>
    <row r="25" spans="2:11" s="44" customFormat="1" ht="15">
      <c r="B25" s="74" t="s">
        <v>179</v>
      </c>
      <c r="C25" s="74"/>
      <c r="D25" s="71"/>
      <c r="E25" s="75">
        <v>-20</v>
      </c>
      <c r="F25" s="75"/>
      <c r="G25" s="75"/>
      <c r="H25" s="38"/>
      <c r="I25" s="46"/>
      <c r="J25" s="39"/>
      <c r="K25" s="40"/>
    </row>
    <row r="26" spans="2:11" s="44" customFormat="1" ht="14.25" customHeight="1">
      <c r="B26" s="71" t="s">
        <v>91</v>
      </c>
      <c r="C26" s="71" t="s">
        <v>196</v>
      </c>
      <c r="D26" s="71"/>
      <c r="E26" s="75">
        <f>SUM(E22:E25)</f>
        <v>201</v>
      </c>
      <c r="F26" s="73"/>
      <c r="G26" s="75">
        <f>SUM(G22:G25)</f>
        <v>10</v>
      </c>
      <c r="H26" s="38"/>
      <c r="I26" s="41"/>
      <c r="J26" s="39"/>
      <c r="K26" s="40"/>
    </row>
    <row r="27" spans="2:10" s="44" customFormat="1" ht="15.75" customHeight="1">
      <c r="B27" s="71"/>
      <c r="C27" s="71"/>
      <c r="D27" s="79"/>
      <c r="E27" s="75"/>
      <c r="F27" s="80"/>
      <c r="G27" s="77"/>
      <c r="H27" s="47"/>
      <c r="I27" s="41"/>
      <c r="J27" s="48"/>
    </row>
    <row r="28" spans="2:9" ht="15.75" customHeight="1">
      <c r="B28" s="79" t="s">
        <v>92</v>
      </c>
      <c r="C28" s="79" t="s">
        <v>201</v>
      </c>
      <c r="D28" s="81"/>
      <c r="E28" s="75">
        <f>SUM(E14+E20+E26)</f>
        <v>269</v>
      </c>
      <c r="F28" s="82"/>
      <c r="G28" s="75">
        <f>SUM(G14+G20+G26)</f>
        <v>120</v>
      </c>
      <c r="I28" s="46"/>
    </row>
    <row r="29" spans="2:9" ht="15">
      <c r="B29" s="81"/>
      <c r="C29" s="81"/>
      <c r="D29" s="81"/>
      <c r="E29" s="75"/>
      <c r="F29" s="83"/>
      <c r="G29" s="75"/>
      <c r="I29" s="46"/>
    </row>
    <row r="30" spans="2:9" ht="12" customHeight="1">
      <c r="B30" s="84" t="s">
        <v>93</v>
      </c>
      <c r="C30" s="84" t="s">
        <v>202</v>
      </c>
      <c r="D30" s="81"/>
      <c r="E30" s="75">
        <v>165</v>
      </c>
      <c r="F30" s="75">
        <v>45</v>
      </c>
      <c r="G30" s="75">
        <v>45</v>
      </c>
      <c r="I30" s="41"/>
    </row>
    <row r="31" spans="2:10" s="44" customFormat="1" ht="15">
      <c r="B31" s="81"/>
      <c r="C31" s="81"/>
      <c r="D31" s="85"/>
      <c r="E31" s="75"/>
      <c r="F31" s="86"/>
      <c r="G31" s="77"/>
      <c r="H31" s="51"/>
      <c r="I31" s="52"/>
      <c r="J31" s="48"/>
    </row>
    <row r="32" spans="2:7" ht="15.75">
      <c r="B32" s="84" t="s">
        <v>94</v>
      </c>
      <c r="C32" s="84" t="s">
        <v>203</v>
      </c>
      <c r="D32" s="87"/>
      <c r="E32" s="75">
        <f>E28+E30</f>
        <v>434</v>
      </c>
      <c r="F32" s="82"/>
      <c r="G32" s="75">
        <f>IF((G28+G30)='ОФС '!G28,G28+G30,FALSE)</f>
        <v>165</v>
      </c>
    </row>
    <row r="33" spans="2:9" ht="15.75">
      <c r="B33" s="53"/>
      <c r="C33" s="53"/>
      <c r="D33" s="53"/>
      <c r="E33" s="42"/>
      <c r="G33" s="42"/>
      <c r="I33" s="54"/>
    </row>
    <row r="34" spans="2:9" ht="15.75">
      <c r="B34" s="53"/>
      <c r="C34" s="53"/>
      <c r="D34" s="55"/>
      <c r="E34" s="145"/>
      <c r="G34" s="42"/>
      <c r="I34" s="54"/>
    </row>
    <row r="35" spans="2:9" ht="14.25" customHeight="1">
      <c r="B35" s="56" t="s">
        <v>218</v>
      </c>
      <c r="C35" s="56"/>
      <c r="D35" s="57" t="s">
        <v>220</v>
      </c>
      <c r="E35" s="142"/>
      <c r="F35" s="58"/>
      <c r="G35" s="59"/>
      <c r="H35" s="60"/>
      <c r="I35" s="54"/>
    </row>
    <row r="36" spans="2:9" ht="15">
      <c r="B36" s="56"/>
      <c r="C36" s="56"/>
      <c r="D36" s="57"/>
      <c r="E36" s="61" t="s">
        <v>226</v>
      </c>
      <c r="F36" s="58"/>
      <c r="G36" s="59"/>
      <c r="H36" s="60"/>
      <c r="I36" s="54"/>
    </row>
    <row r="37" spans="2:9" ht="15">
      <c r="B37" s="56"/>
      <c r="C37" s="56"/>
      <c r="D37" s="57"/>
      <c r="E37" s="61"/>
      <c r="F37" s="58"/>
      <c r="G37" s="59"/>
      <c r="H37" s="60"/>
      <c r="I37" s="54"/>
    </row>
    <row r="38" spans="2:9" ht="15">
      <c r="B38" s="61"/>
      <c r="C38" s="61"/>
      <c r="D38" s="57" t="s">
        <v>219</v>
      </c>
      <c r="I38" s="54"/>
    </row>
    <row r="39" spans="2:10" s="54" customFormat="1" ht="15">
      <c r="B39" s="65"/>
      <c r="C39" s="65"/>
      <c r="D39" s="56"/>
      <c r="E39" s="147" t="s">
        <v>225</v>
      </c>
      <c r="F39" s="37"/>
      <c r="G39" s="37"/>
      <c r="H39" s="37"/>
      <c r="I39" s="52"/>
      <c r="J39" s="64"/>
    </row>
    <row r="40" spans="2:3" ht="15.75">
      <c r="B40" s="56"/>
      <c r="C40" s="56"/>
    </row>
    <row r="41" ht="15.75">
      <c r="D41" s="66" t="s">
        <v>253</v>
      </c>
    </row>
    <row r="42" ht="15.75">
      <c r="E42" s="147" t="s">
        <v>255</v>
      </c>
    </row>
    <row r="43" spans="2:9" ht="15">
      <c r="B43" s="61"/>
      <c r="C43" s="61"/>
      <c r="D43" s="57"/>
      <c r="E43" s="142"/>
      <c r="F43" s="58"/>
      <c r="G43" s="59"/>
      <c r="H43" s="60"/>
      <c r="I43" s="54"/>
    </row>
    <row r="44" spans="2:9" ht="15">
      <c r="B44" s="61"/>
      <c r="C44" s="61"/>
      <c r="D44" s="57"/>
      <c r="E44" s="146"/>
      <c r="F44" s="62"/>
      <c r="G44" s="59"/>
      <c r="H44" s="60"/>
      <c r="I44" s="54"/>
    </row>
  </sheetData>
  <sheetProtection password="C7BA" sheet="1" objects="1" scenarios="1" selectLockedCells="1" selectUnlockedCells="1"/>
  <mergeCells count="4">
    <mergeCell ref="B3:B4"/>
    <mergeCell ref="D3:D4"/>
    <mergeCell ref="G3:G4"/>
    <mergeCell ref="E3:E4"/>
  </mergeCells>
  <printOptions horizontalCentered="1"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51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24.57421875" style="0" customWidth="1"/>
    <col min="2" max="2" width="7.57421875" style="0" customWidth="1"/>
    <col min="3" max="3" width="8.57421875" style="0" customWidth="1"/>
    <col min="5" max="5" width="7.00390625" style="0" customWidth="1"/>
    <col min="6" max="6" width="7.421875" style="0" customWidth="1"/>
    <col min="7" max="7" width="9.7109375" style="0" bestFit="1" customWidth="1"/>
  </cols>
  <sheetData>
    <row r="2" spans="1:17" ht="12.75">
      <c r="A2" s="296" t="s">
        <v>316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7"/>
      <c r="M2" s="297"/>
      <c r="N2" s="297"/>
      <c r="O2" s="297"/>
      <c r="P2" s="297"/>
      <c r="Q2" s="297"/>
    </row>
    <row r="3" spans="1:17" ht="12.75">
      <c r="A3" s="296" t="s">
        <v>260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3.5" thickBot="1">
      <c r="A4" s="191" t="s">
        <v>261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298" t="s">
        <v>262</v>
      </c>
      <c r="Q4" s="298"/>
    </row>
    <row r="5" spans="1:17" ht="12.75">
      <c r="A5" s="299" t="s">
        <v>263</v>
      </c>
      <c r="B5" s="302" t="s">
        <v>264</v>
      </c>
      <c r="C5" s="303"/>
      <c r="D5" s="303"/>
      <c r="E5" s="303"/>
      <c r="F5" s="303"/>
      <c r="G5" s="305" t="s">
        <v>265</v>
      </c>
      <c r="H5" s="306"/>
      <c r="I5" s="309" t="s">
        <v>266</v>
      </c>
      <c r="J5" s="303" t="s">
        <v>267</v>
      </c>
      <c r="K5" s="303"/>
      <c r="L5" s="303"/>
      <c r="M5" s="303"/>
      <c r="N5" s="303" t="s">
        <v>268</v>
      </c>
      <c r="O5" s="303"/>
      <c r="P5" s="303" t="s">
        <v>269</v>
      </c>
      <c r="Q5" s="312" t="s">
        <v>270</v>
      </c>
    </row>
    <row r="6" spans="1:17" ht="12.75">
      <c r="A6" s="300"/>
      <c r="B6" s="304"/>
      <c r="C6" s="304"/>
      <c r="D6" s="304"/>
      <c r="E6" s="304"/>
      <c r="F6" s="304"/>
      <c r="G6" s="307"/>
      <c r="H6" s="308"/>
      <c r="I6" s="310"/>
      <c r="J6" s="304"/>
      <c r="K6" s="304"/>
      <c r="L6" s="304"/>
      <c r="M6" s="304"/>
      <c r="N6" s="304"/>
      <c r="O6" s="304"/>
      <c r="P6" s="304"/>
      <c r="Q6" s="313"/>
    </row>
    <row r="7" spans="1:17" ht="12.75">
      <c r="A7" s="300"/>
      <c r="B7" s="304" t="s">
        <v>271</v>
      </c>
      <c r="C7" s="314" t="s">
        <v>272</v>
      </c>
      <c r="D7" s="315" t="s">
        <v>273</v>
      </c>
      <c r="E7" s="304" t="s">
        <v>274</v>
      </c>
      <c r="F7" s="304" t="s">
        <v>275</v>
      </c>
      <c r="G7" s="304" t="s">
        <v>276</v>
      </c>
      <c r="H7" s="304" t="s">
        <v>277</v>
      </c>
      <c r="I7" s="310"/>
      <c r="J7" s="304" t="s">
        <v>278</v>
      </c>
      <c r="K7" s="304" t="s">
        <v>279</v>
      </c>
      <c r="L7" s="304" t="s">
        <v>280</v>
      </c>
      <c r="M7" s="304" t="s">
        <v>281</v>
      </c>
      <c r="N7" s="318" t="s">
        <v>282</v>
      </c>
      <c r="O7" s="304" t="s">
        <v>277</v>
      </c>
      <c r="P7" s="304"/>
      <c r="Q7" s="313"/>
    </row>
    <row r="8" spans="1:17" ht="12.75">
      <c r="A8" s="300"/>
      <c r="B8" s="304"/>
      <c r="C8" s="304"/>
      <c r="D8" s="316"/>
      <c r="E8" s="304"/>
      <c r="F8" s="304"/>
      <c r="G8" s="304"/>
      <c r="H8" s="304"/>
      <c r="I8" s="310"/>
      <c r="J8" s="304"/>
      <c r="K8" s="304"/>
      <c r="L8" s="304"/>
      <c r="M8" s="304"/>
      <c r="N8" s="318"/>
      <c r="O8" s="304"/>
      <c r="P8" s="304"/>
      <c r="Q8" s="313"/>
    </row>
    <row r="9" spans="1:17" ht="12.75">
      <c r="A9" s="300"/>
      <c r="B9" s="304"/>
      <c r="C9" s="304"/>
      <c r="D9" s="316"/>
      <c r="E9" s="304"/>
      <c r="F9" s="304"/>
      <c r="G9" s="304"/>
      <c r="H9" s="304"/>
      <c r="I9" s="310"/>
      <c r="J9" s="304"/>
      <c r="K9" s="304"/>
      <c r="L9" s="304"/>
      <c r="M9" s="304"/>
      <c r="N9" s="318"/>
      <c r="O9" s="304"/>
      <c r="P9" s="304"/>
      <c r="Q9" s="313"/>
    </row>
    <row r="10" spans="1:17" ht="12.75">
      <c r="A10" s="300"/>
      <c r="B10" s="304"/>
      <c r="C10" s="304"/>
      <c r="D10" s="316"/>
      <c r="E10" s="304"/>
      <c r="F10" s="304"/>
      <c r="G10" s="304"/>
      <c r="H10" s="304"/>
      <c r="I10" s="310"/>
      <c r="J10" s="304"/>
      <c r="K10" s="304"/>
      <c r="L10" s="304"/>
      <c r="M10" s="304"/>
      <c r="N10" s="318"/>
      <c r="O10" s="304"/>
      <c r="P10" s="304"/>
      <c r="Q10" s="313"/>
    </row>
    <row r="11" spans="1:17" ht="12.75">
      <c r="A11" s="301"/>
      <c r="B11" s="304"/>
      <c r="C11" s="304"/>
      <c r="D11" s="316"/>
      <c r="E11" s="304"/>
      <c r="F11" s="304"/>
      <c r="G11" s="304"/>
      <c r="H11" s="304"/>
      <c r="I11" s="310"/>
      <c r="J11" s="304"/>
      <c r="K11" s="304"/>
      <c r="L11" s="304"/>
      <c r="M11" s="304"/>
      <c r="N11" s="318"/>
      <c r="O11" s="304"/>
      <c r="P11" s="304"/>
      <c r="Q11" s="313"/>
    </row>
    <row r="12" spans="1:17" ht="12.75">
      <c r="A12" s="301"/>
      <c r="B12" s="304"/>
      <c r="C12" s="304"/>
      <c r="D12" s="316"/>
      <c r="E12" s="304"/>
      <c r="F12" s="304"/>
      <c r="G12" s="304"/>
      <c r="H12" s="304"/>
      <c r="I12" s="310"/>
      <c r="J12" s="304"/>
      <c r="K12" s="304"/>
      <c r="L12" s="304"/>
      <c r="M12" s="304"/>
      <c r="N12" s="318"/>
      <c r="O12" s="304"/>
      <c r="P12" s="304"/>
      <c r="Q12" s="313"/>
    </row>
    <row r="13" spans="1:17" ht="4.5" customHeight="1">
      <c r="A13" s="301"/>
      <c r="B13" s="304"/>
      <c r="C13" s="304"/>
      <c r="D13" s="316"/>
      <c r="E13" s="304"/>
      <c r="F13" s="304"/>
      <c r="G13" s="304"/>
      <c r="H13" s="304"/>
      <c r="I13" s="310"/>
      <c r="J13" s="304"/>
      <c r="K13" s="304"/>
      <c r="L13" s="304"/>
      <c r="M13" s="304"/>
      <c r="N13" s="318"/>
      <c r="O13" s="304"/>
      <c r="P13" s="304"/>
      <c r="Q13" s="313"/>
    </row>
    <row r="14" spans="1:17" ht="0.75" customHeight="1" hidden="1">
      <c r="A14" s="301"/>
      <c r="B14" s="304"/>
      <c r="C14" s="304"/>
      <c r="D14" s="316"/>
      <c r="E14" s="304"/>
      <c r="F14" s="304"/>
      <c r="G14" s="304"/>
      <c r="H14" s="304"/>
      <c r="I14" s="310"/>
      <c r="J14" s="304"/>
      <c r="K14" s="304"/>
      <c r="L14" s="304"/>
      <c r="M14" s="304"/>
      <c r="N14" s="318"/>
      <c r="O14" s="304"/>
      <c r="P14" s="304"/>
      <c r="Q14" s="313"/>
    </row>
    <row r="15" spans="1:17" ht="12.75" hidden="1">
      <c r="A15" s="301"/>
      <c r="B15" s="304"/>
      <c r="C15" s="304"/>
      <c r="D15" s="316"/>
      <c r="E15" s="304"/>
      <c r="F15" s="304"/>
      <c r="G15" s="304"/>
      <c r="H15" s="304"/>
      <c r="I15" s="310"/>
      <c r="J15" s="304"/>
      <c r="K15" s="304"/>
      <c r="L15" s="304"/>
      <c r="M15" s="304"/>
      <c r="N15" s="318"/>
      <c r="O15" s="304"/>
      <c r="P15" s="304"/>
      <c r="Q15" s="313"/>
    </row>
    <row r="16" spans="1:17" ht="0.75" customHeight="1">
      <c r="A16" s="301"/>
      <c r="B16" s="304"/>
      <c r="C16" s="304"/>
      <c r="D16" s="317"/>
      <c r="E16" s="304"/>
      <c r="F16" s="304"/>
      <c r="G16" s="304"/>
      <c r="H16" s="304"/>
      <c r="I16" s="311"/>
      <c r="J16" s="304"/>
      <c r="K16" s="304"/>
      <c r="L16" s="304"/>
      <c r="M16" s="304"/>
      <c r="N16" s="318"/>
      <c r="O16" s="304"/>
      <c r="P16" s="304"/>
      <c r="Q16" s="313"/>
    </row>
    <row r="17" spans="1:17" ht="12.75">
      <c r="A17" s="196"/>
      <c r="B17" s="193">
        <v>1</v>
      </c>
      <c r="C17" s="193">
        <v>2</v>
      </c>
      <c r="D17" s="197" t="s">
        <v>283</v>
      </c>
      <c r="E17" s="193">
        <v>3</v>
      </c>
      <c r="F17" s="193">
        <v>4</v>
      </c>
      <c r="G17" s="193">
        <v>5</v>
      </c>
      <c r="H17" s="193">
        <v>6</v>
      </c>
      <c r="I17" s="197">
        <v>7</v>
      </c>
      <c r="J17" s="193">
        <v>8</v>
      </c>
      <c r="K17" s="193">
        <v>9</v>
      </c>
      <c r="L17" s="193">
        <v>10</v>
      </c>
      <c r="M17" s="193">
        <v>11</v>
      </c>
      <c r="N17" s="195">
        <v>12</v>
      </c>
      <c r="O17" s="193">
        <v>13</v>
      </c>
      <c r="P17" s="193">
        <v>14</v>
      </c>
      <c r="Q17" s="194">
        <v>15</v>
      </c>
    </row>
    <row r="18" spans="1:17" ht="22.5">
      <c r="A18" s="198" t="s">
        <v>284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200"/>
      <c r="M18" s="200"/>
      <c r="N18" s="199"/>
      <c r="O18" s="199"/>
      <c r="P18" s="199"/>
      <c r="Q18" s="201"/>
    </row>
    <row r="19" spans="1:17" ht="12.75">
      <c r="A19" s="202" t="s">
        <v>14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200"/>
      <c r="M19" s="200"/>
      <c r="N19" s="199"/>
      <c r="O19" s="199"/>
      <c r="P19" s="199"/>
      <c r="Q19" s="201"/>
    </row>
    <row r="20" spans="1:17" ht="12.75">
      <c r="A20" s="202" t="s">
        <v>285</v>
      </c>
      <c r="B20" s="203">
        <v>1018</v>
      </c>
      <c r="C20" s="203">
        <v>0</v>
      </c>
      <c r="D20" s="203">
        <v>0</v>
      </c>
      <c r="E20" s="203">
        <v>0</v>
      </c>
      <c r="F20" s="203">
        <f aca="true" t="shared" si="0" ref="F20:F26">SUM(B20+C20-E20)</f>
        <v>1018</v>
      </c>
      <c r="G20" s="203">
        <v>0</v>
      </c>
      <c r="H20" s="203">
        <v>0</v>
      </c>
      <c r="I20" s="203">
        <f aca="true" t="shared" si="1" ref="I20:I26">SUM(F20+G20-H20)</f>
        <v>1018</v>
      </c>
      <c r="J20" s="203">
        <v>10</v>
      </c>
      <c r="K20" s="203">
        <v>0</v>
      </c>
      <c r="L20" s="200">
        <v>0</v>
      </c>
      <c r="M20" s="200">
        <f aca="true" t="shared" si="2" ref="M20:M26">SUM(J20+K20-L20)</f>
        <v>10</v>
      </c>
      <c r="N20" s="199">
        <v>0</v>
      </c>
      <c r="O20" s="199">
        <v>0</v>
      </c>
      <c r="P20" s="199">
        <f aca="true" t="shared" si="3" ref="P20:P26">SUM(M20+N20-O20)</f>
        <v>10</v>
      </c>
      <c r="Q20" s="201">
        <f aca="true" t="shared" si="4" ref="Q20:Q26">SUM(I20-P20)</f>
        <v>1008</v>
      </c>
    </row>
    <row r="21" spans="1:17" ht="12.75">
      <c r="A21" s="202" t="s">
        <v>286</v>
      </c>
      <c r="B21" s="204">
        <v>1505</v>
      </c>
      <c r="C21" s="204">
        <v>0</v>
      </c>
      <c r="D21" s="204">
        <v>0</v>
      </c>
      <c r="E21" s="204">
        <v>0</v>
      </c>
      <c r="F21" s="203">
        <f t="shared" si="0"/>
        <v>1505</v>
      </c>
      <c r="G21" s="204">
        <v>0</v>
      </c>
      <c r="H21" s="204">
        <v>0</v>
      </c>
      <c r="I21" s="203">
        <f t="shared" si="1"/>
        <v>1505</v>
      </c>
      <c r="J21" s="204">
        <v>732</v>
      </c>
      <c r="K21" s="204">
        <v>58</v>
      </c>
      <c r="L21" s="200">
        <v>0</v>
      </c>
      <c r="M21" s="200">
        <f t="shared" si="2"/>
        <v>790</v>
      </c>
      <c r="N21" s="199">
        <v>0</v>
      </c>
      <c r="O21" s="199">
        <v>0</v>
      </c>
      <c r="P21" s="199">
        <f t="shared" si="3"/>
        <v>790</v>
      </c>
      <c r="Q21" s="201">
        <f t="shared" si="4"/>
        <v>715</v>
      </c>
    </row>
    <row r="22" spans="1:17" ht="12.75">
      <c r="A22" s="202" t="s">
        <v>287</v>
      </c>
      <c r="B22" s="204">
        <v>1582</v>
      </c>
      <c r="C22" s="204">
        <v>104</v>
      </c>
      <c r="D22" s="204">
        <v>0</v>
      </c>
      <c r="E22" s="204">
        <v>0</v>
      </c>
      <c r="F22" s="203">
        <f t="shared" si="0"/>
        <v>1686</v>
      </c>
      <c r="G22" s="204">
        <v>0</v>
      </c>
      <c r="H22" s="204">
        <v>0</v>
      </c>
      <c r="I22" s="203">
        <f t="shared" si="1"/>
        <v>1686</v>
      </c>
      <c r="J22" s="204">
        <v>1534</v>
      </c>
      <c r="K22" s="204">
        <v>48</v>
      </c>
      <c r="L22" s="200">
        <v>0</v>
      </c>
      <c r="M22" s="200">
        <f t="shared" si="2"/>
        <v>1582</v>
      </c>
      <c r="N22" s="199">
        <v>0</v>
      </c>
      <c r="O22" s="205">
        <v>0</v>
      </c>
      <c r="P22" s="199">
        <f t="shared" si="3"/>
        <v>1582</v>
      </c>
      <c r="Q22" s="201">
        <f t="shared" si="4"/>
        <v>104</v>
      </c>
    </row>
    <row r="23" spans="1:17" ht="12.75">
      <c r="A23" s="202" t="s">
        <v>288</v>
      </c>
      <c r="B23" s="204">
        <v>592</v>
      </c>
      <c r="C23" s="204">
        <v>4</v>
      </c>
      <c r="D23" s="204">
        <v>0</v>
      </c>
      <c r="E23" s="204">
        <v>0</v>
      </c>
      <c r="F23" s="203">
        <f t="shared" si="0"/>
        <v>596</v>
      </c>
      <c r="G23" s="204">
        <v>0</v>
      </c>
      <c r="H23" s="204">
        <v>0</v>
      </c>
      <c r="I23" s="203">
        <f t="shared" si="1"/>
        <v>596</v>
      </c>
      <c r="J23" s="204">
        <v>401</v>
      </c>
      <c r="K23" s="204">
        <v>23</v>
      </c>
      <c r="L23" s="200">
        <v>0</v>
      </c>
      <c r="M23" s="200">
        <f t="shared" si="2"/>
        <v>424</v>
      </c>
      <c r="N23" s="199">
        <v>0</v>
      </c>
      <c r="O23" s="199">
        <v>0</v>
      </c>
      <c r="P23" s="199">
        <f t="shared" si="3"/>
        <v>424</v>
      </c>
      <c r="Q23" s="201">
        <f t="shared" si="4"/>
        <v>172</v>
      </c>
    </row>
    <row r="24" spans="1:17" ht="12.75">
      <c r="A24" s="202" t="s">
        <v>289</v>
      </c>
      <c r="B24" s="204">
        <v>389</v>
      </c>
      <c r="C24" s="204">
        <v>0</v>
      </c>
      <c r="D24" s="204">
        <v>0</v>
      </c>
      <c r="E24" s="204">
        <v>36</v>
      </c>
      <c r="F24" s="204">
        <f t="shared" si="0"/>
        <v>353</v>
      </c>
      <c r="G24" s="204">
        <v>0</v>
      </c>
      <c r="H24" s="204">
        <v>0</v>
      </c>
      <c r="I24" s="204">
        <f t="shared" si="1"/>
        <v>353</v>
      </c>
      <c r="J24" s="204">
        <v>330</v>
      </c>
      <c r="K24" s="204">
        <v>17</v>
      </c>
      <c r="L24" s="200">
        <v>35</v>
      </c>
      <c r="M24" s="200">
        <f t="shared" si="2"/>
        <v>312</v>
      </c>
      <c r="N24" s="199">
        <v>0</v>
      </c>
      <c r="O24" s="205">
        <v>0</v>
      </c>
      <c r="P24" s="199">
        <f t="shared" si="3"/>
        <v>312</v>
      </c>
      <c r="Q24" s="201">
        <f t="shared" si="4"/>
        <v>41</v>
      </c>
    </row>
    <row r="25" spans="1:17" ht="12.75">
      <c r="A25" s="202" t="s">
        <v>290</v>
      </c>
      <c r="B25" s="204">
        <v>0</v>
      </c>
      <c r="C25" s="204">
        <v>0</v>
      </c>
      <c r="D25" s="204">
        <v>0</v>
      </c>
      <c r="E25" s="204">
        <v>0</v>
      </c>
      <c r="F25" s="204">
        <f t="shared" si="0"/>
        <v>0</v>
      </c>
      <c r="G25" s="204">
        <v>0</v>
      </c>
      <c r="H25" s="204">
        <v>0</v>
      </c>
      <c r="I25" s="204">
        <f t="shared" si="1"/>
        <v>0</v>
      </c>
      <c r="J25" s="204">
        <v>0</v>
      </c>
      <c r="K25" s="204">
        <v>0</v>
      </c>
      <c r="L25" s="200">
        <v>0</v>
      </c>
      <c r="M25" s="200">
        <f t="shared" si="2"/>
        <v>0</v>
      </c>
      <c r="N25" s="199">
        <v>0</v>
      </c>
      <c r="O25" s="199">
        <v>0</v>
      </c>
      <c r="P25" s="199">
        <f t="shared" si="3"/>
        <v>0</v>
      </c>
      <c r="Q25" s="201">
        <f t="shared" si="4"/>
        <v>0</v>
      </c>
    </row>
    <row r="26" spans="1:17" ht="12.75">
      <c r="A26" s="319" t="s">
        <v>291</v>
      </c>
      <c r="B26" s="321">
        <v>133</v>
      </c>
      <c r="C26" s="321">
        <v>33</v>
      </c>
      <c r="D26" s="321">
        <v>0</v>
      </c>
      <c r="E26" s="321">
        <v>25</v>
      </c>
      <c r="F26" s="321">
        <f t="shared" si="0"/>
        <v>141</v>
      </c>
      <c r="G26" s="321">
        <v>0</v>
      </c>
      <c r="H26" s="321">
        <v>0</v>
      </c>
      <c r="I26" s="321">
        <f t="shared" si="1"/>
        <v>141</v>
      </c>
      <c r="J26" s="321">
        <v>44</v>
      </c>
      <c r="K26" s="321">
        <v>4</v>
      </c>
      <c r="L26" s="321">
        <v>0</v>
      </c>
      <c r="M26" s="321">
        <f t="shared" si="2"/>
        <v>48</v>
      </c>
      <c r="N26" s="321">
        <v>0</v>
      </c>
      <c r="O26" s="321">
        <v>0</v>
      </c>
      <c r="P26" s="321">
        <f t="shared" si="3"/>
        <v>48</v>
      </c>
      <c r="Q26" s="323">
        <f t="shared" si="4"/>
        <v>93</v>
      </c>
    </row>
    <row r="27" spans="1:17" ht="12.75">
      <c r="A27" s="320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4"/>
    </row>
    <row r="28" spans="1:17" ht="12.75">
      <c r="A28" s="206" t="s">
        <v>292</v>
      </c>
      <c r="B28" s="207">
        <f>SUM(B20:B27)</f>
        <v>5219</v>
      </c>
      <c r="C28" s="207">
        <f aca="true" t="shared" si="5" ref="C28:Q28">SUM(C20:C27)</f>
        <v>141</v>
      </c>
      <c r="D28" s="207">
        <f t="shared" si="5"/>
        <v>0</v>
      </c>
      <c r="E28" s="207">
        <f t="shared" si="5"/>
        <v>61</v>
      </c>
      <c r="F28" s="207">
        <f t="shared" si="5"/>
        <v>5299</v>
      </c>
      <c r="G28" s="207">
        <f t="shared" si="5"/>
        <v>0</v>
      </c>
      <c r="H28" s="207">
        <f t="shared" si="5"/>
        <v>0</v>
      </c>
      <c r="I28" s="207">
        <f t="shared" si="5"/>
        <v>5299</v>
      </c>
      <c r="J28" s="207">
        <f t="shared" si="5"/>
        <v>3051</v>
      </c>
      <c r="K28" s="207">
        <f t="shared" si="5"/>
        <v>150</v>
      </c>
      <c r="L28" s="207">
        <f t="shared" si="5"/>
        <v>35</v>
      </c>
      <c r="M28" s="207">
        <f t="shared" si="5"/>
        <v>3166</v>
      </c>
      <c r="N28" s="207">
        <f t="shared" si="5"/>
        <v>0</v>
      </c>
      <c r="O28" s="207">
        <f t="shared" si="5"/>
        <v>0</v>
      </c>
      <c r="P28" s="207">
        <f t="shared" si="5"/>
        <v>3166</v>
      </c>
      <c r="Q28" s="208">
        <f t="shared" si="5"/>
        <v>2133</v>
      </c>
    </row>
    <row r="29" spans="1:17" ht="22.5">
      <c r="A29" s="209" t="s">
        <v>293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0"/>
      <c r="M29" s="200"/>
      <c r="N29" s="199"/>
      <c r="O29" s="199"/>
      <c r="P29" s="199"/>
      <c r="Q29" s="201"/>
    </row>
    <row r="30" spans="1:17" ht="12.75">
      <c r="A30" s="210" t="s">
        <v>294</v>
      </c>
      <c r="B30" s="204">
        <v>58</v>
      </c>
      <c r="C30" s="204">
        <v>25</v>
      </c>
      <c r="D30" s="204">
        <v>0</v>
      </c>
      <c r="E30" s="204">
        <v>0</v>
      </c>
      <c r="F30" s="204">
        <f>SUM(B30+C30-E30)</f>
        <v>83</v>
      </c>
      <c r="G30" s="204">
        <v>0</v>
      </c>
      <c r="H30" s="204">
        <v>0</v>
      </c>
      <c r="I30" s="204">
        <f>SUM(F30+G30-H30)</f>
        <v>83</v>
      </c>
      <c r="J30" s="204">
        <v>46</v>
      </c>
      <c r="K30" s="204">
        <v>6</v>
      </c>
      <c r="L30" s="200">
        <v>0</v>
      </c>
      <c r="M30" s="200">
        <f>SUM(J30+K30-L30)</f>
        <v>52</v>
      </c>
      <c r="N30" s="199">
        <v>0</v>
      </c>
      <c r="O30" s="199">
        <v>0</v>
      </c>
      <c r="P30" s="199">
        <f>SUM(M30+N30-O30)</f>
        <v>52</v>
      </c>
      <c r="Q30" s="201">
        <f>SUM(I30-P30)</f>
        <v>31</v>
      </c>
    </row>
    <row r="31" spans="1:17" ht="12.75">
      <c r="A31" s="210" t="s">
        <v>295</v>
      </c>
      <c r="B31" s="204">
        <v>1</v>
      </c>
      <c r="C31" s="204">
        <v>0</v>
      </c>
      <c r="D31" s="204">
        <v>0</v>
      </c>
      <c r="E31" s="204">
        <v>0</v>
      </c>
      <c r="F31" s="204">
        <f>SUM(B31+C31-E31)</f>
        <v>1</v>
      </c>
      <c r="G31" s="204">
        <v>0</v>
      </c>
      <c r="H31" s="204">
        <v>0</v>
      </c>
      <c r="I31" s="204">
        <f>SUM(F31+G31-H31)</f>
        <v>1</v>
      </c>
      <c r="J31" s="204">
        <v>0</v>
      </c>
      <c r="K31" s="204">
        <v>1</v>
      </c>
      <c r="L31" s="200">
        <v>0</v>
      </c>
      <c r="M31" s="200">
        <f>SUM(J31+K31-L31)</f>
        <v>1</v>
      </c>
      <c r="N31" s="199">
        <v>0</v>
      </c>
      <c r="O31" s="199">
        <v>0</v>
      </c>
      <c r="P31" s="199">
        <f>SUM(M31+N31-O31)</f>
        <v>1</v>
      </c>
      <c r="Q31" s="201">
        <f>SUM(I31-P31)</f>
        <v>0</v>
      </c>
    </row>
    <row r="32" spans="1:17" ht="22.5">
      <c r="A32" s="210" t="s">
        <v>296</v>
      </c>
      <c r="B32" s="204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0">
        <v>0</v>
      </c>
      <c r="M32" s="200">
        <v>0</v>
      </c>
      <c r="N32" s="199">
        <v>0</v>
      </c>
      <c r="O32" s="199">
        <v>0</v>
      </c>
      <c r="P32" s="199">
        <v>0</v>
      </c>
      <c r="Q32" s="201">
        <v>0</v>
      </c>
    </row>
    <row r="33" spans="1:17" ht="12.75">
      <c r="A33" s="325" t="s">
        <v>297</v>
      </c>
      <c r="B33" s="326">
        <v>0</v>
      </c>
      <c r="C33" s="326">
        <v>0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31">
        <v>0</v>
      </c>
      <c r="M33" s="331">
        <v>0</v>
      </c>
      <c r="N33" s="333">
        <v>0</v>
      </c>
      <c r="O33" s="333">
        <v>0</v>
      </c>
      <c r="P33" s="333">
        <v>0</v>
      </c>
      <c r="Q33" s="335">
        <v>0</v>
      </c>
    </row>
    <row r="34" spans="1:17" ht="12.75">
      <c r="A34" s="325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32"/>
      <c r="M34" s="332"/>
      <c r="N34" s="334"/>
      <c r="O34" s="334"/>
      <c r="P34" s="334"/>
      <c r="Q34" s="336"/>
    </row>
    <row r="35" spans="1:17" ht="12.75">
      <c r="A35" s="206" t="s">
        <v>298</v>
      </c>
      <c r="B35" s="207">
        <f>SUM(B30:B34)</f>
        <v>59</v>
      </c>
      <c r="C35" s="207">
        <f aca="true" t="shared" si="6" ref="C35:Q35">SUM(C30:C34)</f>
        <v>25</v>
      </c>
      <c r="D35" s="207">
        <f t="shared" si="6"/>
        <v>0</v>
      </c>
      <c r="E35" s="207">
        <f t="shared" si="6"/>
        <v>0</v>
      </c>
      <c r="F35" s="207">
        <f t="shared" si="6"/>
        <v>84</v>
      </c>
      <c r="G35" s="207">
        <f t="shared" si="6"/>
        <v>0</v>
      </c>
      <c r="H35" s="207">
        <f t="shared" si="6"/>
        <v>0</v>
      </c>
      <c r="I35" s="207">
        <f t="shared" si="6"/>
        <v>84</v>
      </c>
      <c r="J35" s="207">
        <f t="shared" si="6"/>
        <v>46</v>
      </c>
      <c r="K35" s="207">
        <f t="shared" si="6"/>
        <v>7</v>
      </c>
      <c r="L35" s="207">
        <f t="shared" si="6"/>
        <v>0</v>
      </c>
      <c r="M35" s="207">
        <f t="shared" si="6"/>
        <v>53</v>
      </c>
      <c r="N35" s="207">
        <f t="shared" si="6"/>
        <v>0</v>
      </c>
      <c r="O35" s="207">
        <f t="shared" si="6"/>
        <v>0</v>
      </c>
      <c r="P35" s="207">
        <f t="shared" si="6"/>
        <v>53</v>
      </c>
      <c r="Q35" s="208">
        <f t="shared" si="6"/>
        <v>31</v>
      </c>
    </row>
    <row r="36" spans="1:17" ht="22.5">
      <c r="A36" s="215" t="s">
        <v>299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2"/>
      <c r="M36" s="212"/>
      <c r="N36" s="213"/>
      <c r="O36" s="213"/>
      <c r="P36" s="213"/>
      <c r="Q36" s="214"/>
    </row>
    <row r="37" spans="1:17" ht="12.75">
      <c r="A37" s="210" t="s">
        <v>300</v>
      </c>
      <c r="B37" s="204">
        <f>SUM(B38:B41)</f>
        <v>0</v>
      </c>
      <c r="C37" s="204">
        <f>SUM(C38:C41)</f>
        <v>0</v>
      </c>
      <c r="D37" s="216" t="s">
        <v>301</v>
      </c>
      <c r="E37" s="204">
        <f>SUM(E38:E41)</f>
        <v>0</v>
      </c>
      <c r="F37" s="204">
        <f aca="true" t="shared" si="7" ref="F37:Q37">SUM(F38:F41)</f>
        <v>0</v>
      </c>
      <c r="G37" s="204">
        <f t="shared" si="7"/>
        <v>0</v>
      </c>
      <c r="H37" s="204">
        <f t="shared" si="7"/>
        <v>0</v>
      </c>
      <c r="I37" s="204">
        <f t="shared" si="7"/>
        <v>0</v>
      </c>
      <c r="J37" s="204">
        <f t="shared" si="7"/>
        <v>0</v>
      </c>
      <c r="K37" s="204">
        <f t="shared" si="7"/>
        <v>0</v>
      </c>
      <c r="L37" s="204">
        <f t="shared" si="7"/>
        <v>0</v>
      </c>
      <c r="M37" s="204">
        <f t="shared" si="7"/>
        <v>0</v>
      </c>
      <c r="N37" s="204">
        <f t="shared" si="7"/>
        <v>0</v>
      </c>
      <c r="O37" s="204">
        <f t="shared" si="7"/>
        <v>0</v>
      </c>
      <c r="P37" s="204">
        <f t="shared" si="7"/>
        <v>0</v>
      </c>
      <c r="Q37" s="217">
        <f t="shared" si="7"/>
        <v>0</v>
      </c>
    </row>
    <row r="38" spans="1:17" ht="12.75">
      <c r="A38" s="210" t="s">
        <v>302</v>
      </c>
      <c r="B38" s="204">
        <v>0</v>
      </c>
      <c r="C38" s="204">
        <v>0</v>
      </c>
      <c r="D38" s="216" t="s">
        <v>301</v>
      </c>
      <c r="E38" s="204">
        <v>0</v>
      </c>
      <c r="F38" s="204">
        <f>SUM(B38+C38-E38)</f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0">
        <v>0</v>
      </c>
      <c r="M38" s="200">
        <v>0</v>
      </c>
      <c r="N38" s="199">
        <v>0</v>
      </c>
      <c r="O38" s="199">
        <v>0</v>
      </c>
      <c r="P38" s="199">
        <v>0</v>
      </c>
      <c r="Q38" s="201">
        <v>0</v>
      </c>
    </row>
    <row r="39" spans="1:17" ht="12.75">
      <c r="A39" s="210" t="s">
        <v>303</v>
      </c>
      <c r="B39" s="204">
        <v>0</v>
      </c>
      <c r="C39" s="204">
        <v>0</v>
      </c>
      <c r="D39" s="216" t="s">
        <v>301</v>
      </c>
      <c r="E39" s="204">
        <v>0</v>
      </c>
      <c r="F39" s="204">
        <f>SUM(B39+C39-E39)</f>
        <v>0</v>
      </c>
      <c r="G39" s="204">
        <v>0</v>
      </c>
      <c r="H39" s="204">
        <v>0</v>
      </c>
      <c r="I39" s="204">
        <v>0</v>
      </c>
      <c r="J39" s="204">
        <v>0</v>
      </c>
      <c r="K39" s="204">
        <v>0</v>
      </c>
      <c r="L39" s="200">
        <v>0</v>
      </c>
      <c r="M39" s="200">
        <v>0</v>
      </c>
      <c r="N39" s="199">
        <v>0</v>
      </c>
      <c r="O39" s="199">
        <v>0</v>
      </c>
      <c r="P39" s="199">
        <v>0</v>
      </c>
      <c r="Q39" s="201">
        <v>0</v>
      </c>
    </row>
    <row r="40" spans="1:17" ht="12.75">
      <c r="A40" s="210" t="s">
        <v>304</v>
      </c>
      <c r="B40" s="204">
        <v>0</v>
      </c>
      <c r="C40" s="204">
        <v>0</v>
      </c>
      <c r="D40" s="216" t="s">
        <v>301</v>
      </c>
      <c r="E40" s="204">
        <v>0</v>
      </c>
      <c r="F40" s="204">
        <f>SUM(B40+C40-E40)</f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0">
        <v>0</v>
      </c>
      <c r="M40" s="200">
        <v>0</v>
      </c>
      <c r="N40" s="199">
        <v>0</v>
      </c>
      <c r="O40" s="199">
        <v>0</v>
      </c>
      <c r="P40" s="199">
        <v>0</v>
      </c>
      <c r="Q40" s="201">
        <v>0</v>
      </c>
    </row>
    <row r="41" spans="1:17" ht="12.75">
      <c r="A41" s="210" t="s">
        <v>305</v>
      </c>
      <c r="B41" s="204">
        <v>0</v>
      </c>
      <c r="C41" s="204">
        <v>0</v>
      </c>
      <c r="D41" s="216" t="s">
        <v>301</v>
      </c>
      <c r="E41" s="204">
        <v>0</v>
      </c>
      <c r="F41" s="204">
        <f>SUM(B41+C41-E41)</f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0">
        <v>0</v>
      </c>
      <c r="M41" s="200">
        <v>0</v>
      </c>
      <c r="N41" s="199">
        <v>0</v>
      </c>
      <c r="O41" s="199">
        <v>0</v>
      </c>
      <c r="P41" s="199">
        <v>0</v>
      </c>
      <c r="Q41" s="201">
        <v>0</v>
      </c>
    </row>
    <row r="42" spans="1:17" ht="12.75">
      <c r="A42" s="210" t="s">
        <v>306</v>
      </c>
      <c r="B42" s="204">
        <v>0</v>
      </c>
      <c r="C42" s="204">
        <v>0</v>
      </c>
      <c r="D42" s="216" t="s">
        <v>301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0">
        <v>0</v>
      </c>
      <c r="M42" s="200">
        <v>0</v>
      </c>
      <c r="N42" s="199">
        <v>0</v>
      </c>
      <c r="O42" s="199">
        <v>0</v>
      </c>
      <c r="P42" s="199">
        <v>0</v>
      </c>
      <c r="Q42" s="201">
        <v>0</v>
      </c>
    </row>
    <row r="43" spans="1:17" ht="22.5">
      <c r="A43" s="210" t="s">
        <v>307</v>
      </c>
      <c r="B43" s="203">
        <v>0</v>
      </c>
      <c r="C43" s="203">
        <v>0</v>
      </c>
      <c r="D43" s="216" t="s">
        <v>301</v>
      </c>
      <c r="E43" s="203">
        <v>0</v>
      </c>
      <c r="F43" s="203">
        <v>0</v>
      </c>
      <c r="G43" s="203">
        <v>0</v>
      </c>
      <c r="H43" s="203">
        <v>0</v>
      </c>
      <c r="I43" s="203">
        <v>0</v>
      </c>
      <c r="J43" s="203">
        <v>0</v>
      </c>
      <c r="K43" s="203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18">
        <v>0</v>
      </c>
    </row>
    <row r="44" spans="1:17" ht="12.75">
      <c r="A44" s="206" t="s">
        <v>308</v>
      </c>
      <c r="B44" s="219">
        <f>SUM(B37+B42+B43)</f>
        <v>0</v>
      </c>
      <c r="C44" s="219">
        <f>SUM(C37+C42+C43)</f>
        <v>0</v>
      </c>
      <c r="D44" s="216"/>
      <c r="E44" s="219">
        <f>SUM(E37+E42+E43)</f>
        <v>0</v>
      </c>
      <c r="F44" s="219">
        <f aca="true" t="shared" si="8" ref="F44:Q44">SUM(F37+F42+F43)</f>
        <v>0</v>
      </c>
      <c r="G44" s="219">
        <f t="shared" si="8"/>
        <v>0</v>
      </c>
      <c r="H44" s="219">
        <f t="shared" si="8"/>
        <v>0</v>
      </c>
      <c r="I44" s="219">
        <f t="shared" si="8"/>
        <v>0</v>
      </c>
      <c r="J44" s="219">
        <f t="shared" si="8"/>
        <v>0</v>
      </c>
      <c r="K44" s="219">
        <f t="shared" si="8"/>
        <v>0</v>
      </c>
      <c r="L44" s="219">
        <f t="shared" si="8"/>
        <v>0</v>
      </c>
      <c r="M44" s="219">
        <f t="shared" si="8"/>
        <v>0</v>
      </c>
      <c r="N44" s="219">
        <f t="shared" si="8"/>
        <v>0</v>
      </c>
      <c r="O44" s="219">
        <f t="shared" si="8"/>
        <v>0</v>
      </c>
      <c r="P44" s="219">
        <f t="shared" si="8"/>
        <v>0</v>
      </c>
      <c r="Q44" s="220">
        <f t="shared" si="8"/>
        <v>0</v>
      </c>
    </row>
    <row r="45" spans="1:17" ht="12.75">
      <c r="A45" s="198" t="s">
        <v>309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0"/>
      <c r="M45" s="200"/>
      <c r="N45" s="200"/>
      <c r="O45" s="200"/>
      <c r="P45" s="200"/>
      <c r="Q45" s="218"/>
    </row>
    <row r="46" spans="1:17" ht="22.5">
      <c r="A46" s="202" t="s">
        <v>310</v>
      </c>
      <c r="B46" s="204">
        <v>0</v>
      </c>
      <c r="C46" s="204">
        <v>0</v>
      </c>
      <c r="D46" s="216" t="s">
        <v>301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0">
        <v>0</v>
      </c>
      <c r="M46" s="200">
        <v>0</v>
      </c>
      <c r="N46" s="199">
        <v>0</v>
      </c>
      <c r="O46" s="199">
        <v>0</v>
      </c>
      <c r="P46" s="199">
        <v>0</v>
      </c>
      <c r="Q46" s="201">
        <v>0</v>
      </c>
    </row>
    <row r="47" spans="1:17" ht="22.5">
      <c r="A47" s="202" t="s">
        <v>311</v>
      </c>
      <c r="B47" s="203">
        <v>0</v>
      </c>
      <c r="C47" s="203">
        <v>0</v>
      </c>
      <c r="D47" s="216" t="s">
        <v>301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3">
        <v>0</v>
      </c>
      <c r="L47" s="200">
        <v>0</v>
      </c>
      <c r="M47" s="200">
        <v>0</v>
      </c>
      <c r="N47" s="199">
        <v>0</v>
      </c>
      <c r="O47" s="199">
        <v>0</v>
      </c>
      <c r="P47" s="199">
        <v>0</v>
      </c>
      <c r="Q47" s="201">
        <v>0</v>
      </c>
    </row>
    <row r="48" spans="1:17" ht="12.75">
      <c r="A48" s="206" t="s">
        <v>312</v>
      </c>
      <c r="B48" s="219">
        <f>SUM(B46:B47)</f>
        <v>0</v>
      </c>
      <c r="C48" s="219">
        <f>SUM(C46:C47)</f>
        <v>0</v>
      </c>
      <c r="D48" s="216"/>
      <c r="E48" s="219">
        <f>SUM(E46:E47)</f>
        <v>0</v>
      </c>
      <c r="F48" s="219">
        <f aca="true" t="shared" si="9" ref="F48:Q48">SUM(F46:F47)</f>
        <v>0</v>
      </c>
      <c r="G48" s="219">
        <f t="shared" si="9"/>
        <v>0</v>
      </c>
      <c r="H48" s="219">
        <f t="shared" si="9"/>
        <v>0</v>
      </c>
      <c r="I48" s="219">
        <f t="shared" si="9"/>
        <v>0</v>
      </c>
      <c r="J48" s="219">
        <f t="shared" si="9"/>
        <v>0</v>
      </c>
      <c r="K48" s="219">
        <f t="shared" si="9"/>
        <v>0</v>
      </c>
      <c r="L48" s="219">
        <f t="shared" si="9"/>
        <v>0</v>
      </c>
      <c r="M48" s="219">
        <f t="shared" si="9"/>
        <v>0</v>
      </c>
      <c r="N48" s="219">
        <f t="shared" si="9"/>
        <v>0</v>
      </c>
      <c r="O48" s="219">
        <f t="shared" si="9"/>
        <v>0</v>
      </c>
      <c r="P48" s="219">
        <f t="shared" si="9"/>
        <v>0</v>
      </c>
      <c r="Q48" s="220">
        <f t="shared" si="9"/>
        <v>0</v>
      </c>
    </row>
    <row r="49" spans="1:17" ht="13.5" thickBot="1">
      <c r="A49" s="221" t="s">
        <v>313</v>
      </c>
      <c r="B49" s="222">
        <f>SUM(B28+B35+B44+B48)</f>
        <v>5278</v>
      </c>
      <c r="C49" s="222">
        <f aca="true" t="shared" si="10" ref="C49:Q49">SUM(C28+C35+C44+C48)</f>
        <v>166</v>
      </c>
      <c r="D49" s="222">
        <f t="shared" si="10"/>
        <v>0</v>
      </c>
      <c r="E49" s="222">
        <f t="shared" si="10"/>
        <v>61</v>
      </c>
      <c r="F49" s="222">
        <f t="shared" si="10"/>
        <v>5383</v>
      </c>
      <c r="G49" s="222">
        <f t="shared" si="10"/>
        <v>0</v>
      </c>
      <c r="H49" s="222">
        <f t="shared" si="10"/>
        <v>0</v>
      </c>
      <c r="I49" s="222">
        <f t="shared" si="10"/>
        <v>5383</v>
      </c>
      <c r="J49" s="222">
        <f t="shared" si="10"/>
        <v>3097</v>
      </c>
      <c r="K49" s="222">
        <f t="shared" si="10"/>
        <v>157</v>
      </c>
      <c r="L49" s="222">
        <f t="shared" si="10"/>
        <v>35</v>
      </c>
      <c r="M49" s="222">
        <f t="shared" si="10"/>
        <v>3219</v>
      </c>
      <c r="N49" s="222">
        <f t="shared" si="10"/>
        <v>0</v>
      </c>
      <c r="O49" s="222">
        <f t="shared" si="10"/>
        <v>0</v>
      </c>
      <c r="P49" s="222">
        <f t="shared" si="10"/>
        <v>3219</v>
      </c>
      <c r="Q49" s="223">
        <f t="shared" si="10"/>
        <v>2164</v>
      </c>
    </row>
    <row r="50" spans="1:17" ht="13.5" thickBot="1">
      <c r="A50" s="328" t="s">
        <v>314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30"/>
    </row>
    <row r="51" ht="12.75">
      <c r="K51" s="224" t="s">
        <v>315</v>
      </c>
    </row>
  </sheetData>
  <sheetProtection password="C7BA" sheet="1" objects="1" scenarios="1" selectLockedCells="1" selectUnlockedCells="1"/>
  <mergeCells count="59">
    <mergeCell ref="A50:Q50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M26:M27"/>
    <mergeCell ref="N26:N27"/>
    <mergeCell ref="O26:O27"/>
    <mergeCell ref="J26:J27"/>
    <mergeCell ref="K26:K27"/>
    <mergeCell ref="L26:L27"/>
    <mergeCell ref="P26:P27"/>
    <mergeCell ref="Q26:Q27"/>
    <mergeCell ref="A33:A34"/>
    <mergeCell ref="B33:B34"/>
    <mergeCell ref="C33:C34"/>
    <mergeCell ref="D33:D34"/>
    <mergeCell ref="E33:E34"/>
    <mergeCell ref="G26:G27"/>
    <mergeCell ref="H26:H27"/>
    <mergeCell ref="I26:I27"/>
    <mergeCell ref="L7:L16"/>
    <mergeCell ref="M7:M16"/>
    <mergeCell ref="N7:N16"/>
    <mergeCell ref="O7:O16"/>
    <mergeCell ref="A26:A27"/>
    <mergeCell ref="B26:B27"/>
    <mergeCell ref="C26:C27"/>
    <mergeCell ref="D26:D27"/>
    <mergeCell ref="E26:E27"/>
    <mergeCell ref="F26:F27"/>
    <mergeCell ref="Q5:Q16"/>
    <mergeCell ref="B7:B16"/>
    <mergeCell ref="C7:C16"/>
    <mergeCell ref="D7:D16"/>
    <mergeCell ref="E7:E16"/>
    <mergeCell ref="F7:F16"/>
    <mergeCell ref="G7:G16"/>
    <mergeCell ref="H7:H16"/>
    <mergeCell ref="J7:J16"/>
    <mergeCell ref="K7:K16"/>
    <mergeCell ref="A2:Q2"/>
    <mergeCell ref="A3:Q3"/>
    <mergeCell ref="P4:Q4"/>
    <mergeCell ref="A5:A16"/>
    <mergeCell ref="B5:F6"/>
    <mergeCell ref="G5:H6"/>
    <mergeCell ref="I5:I16"/>
    <mergeCell ref="J5:M6"/>
    <mergeCell ref="N5:O6"/>
    <mergeCell ref="P5:P16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50.8515625" style="0" customWidth="1"/>
  </cols>
  <sheetData>
    <row r="2" spans="1:5" ht="12.75">
      <c r="A2" s="337" t="s">
        <v>400</v>
      </c>
      <c r="B2" s="337"/>
      <c r="C2" s="337"/>
      <c r="D2" s="337"/>
      <c r="E2" s="225"/>
    </row>
    <row r="3" spans="1:5" ht="12.75">
      <c r="A3" s="337"/>
      <c r="B3" s="337"/>
      <c r="C3" s="337"/>
      <c r="D3" s="337"/>
      <c r="E3" s="226"/>
    </row>
    <row r="4" spans="1:5" ht="12.75">
      <c r="A4" s="337" t="s">
        <v>260</v>
      </c>
      <c r="B4" s="337"/>
      <c r="C4" s="337"/>
      <c r="D4" s="337"/>
      <c r="E4" s="226"/>
    </row>
    <row r="5" spans="1:5" ht="13.5" thickBot="1">
      <c r="A5" s="227"/>
      <c r="B5" s="228"/>
      <c r="C5" s="228"/>
      <c r="D5" s="229" t="s">
        <v>317</v>
      </c>
      <c r="E5" s="226"/>
    </row>
    <row r="6" spans="1:5" ht="12.75">
      <c r="A6" s="338" t="s">
        <v>263</v>
      </c>
      <c r="B6" s="340" t="s">
        <v>318</v>
      </c>
      <c r="C6" s="342" t="s">
        <v>319</v>
      </c>
      <c r="D6" s="343"/>
      <c r="E6" s="225"/>
    </row>
    <row r="7" spans="1:5" ht="12.75">
      <c r="A7" s="339"/>
      <c r="B7" s="341"/>
      <c r="C7" s="344" t="s">
        <v>320</v>
      </c>
      <c r="D7" s="345" t="s">
        <v>321</v>
      </c>
      <c r="E7" s="225"/>
    </row>
    <row r="8" spans="1:5" ht="12.75">
      <c r="A8" s="339"/>
      <c r="B8" s="341"/>
      <c r="C8" s="341"/>
      <c r="D8" s="345"/>
      <c r="E8" s="225"/>
    </row>
    <row r="9" spans="1:5" ht="12.75">
      <c r="A9" s="339"/>
      <c r="B9" s="341"/>
      <c r="C9" s="341"/>
      <c r="D9" s="345"/>
      <c r="E9" s="225"/>
    </row>
    <row r="10" spans="1:5" ht="12.75">
      <c r="A10" s="339"/>
      <c r="B10" s="341"/>
      <c r="C10" s="341"/>
      <c r="D10" s="345"/>
      <c r="E10" s="225"/>
    </row>
    <row r="11" spans="1:5" ht="12.75">
      <c r="A11" s="339"/>
      <c r="B11" s="341"/>
      <c r="C11" s="341"/>
      <c r="D11" s="345"/>
      <c r="E11" s="225"/>
    </row>
    <row r="12" spans="1:5" ht="12.75">
      <c r="A12" s="232" t="s">
        <v>322</v>
      </c>
      <c r="B12" s="233" t="s">
        <v>323</v>
      </c>
      <c r="C12" s="233" t="s">
        <v>21</v>
      </c>
      <c r="D12" s="234" t="s">
        <v>21</v>
      </c>
      <c r="E12" s="225"/>
    </row>
    <row r="13" spans="1:5" ht="12.75">
      <c r="A13" s="235" t="s">
        <v>324</v>
      </c>
      <c r="B13" s="236">
        <v>0</v>
      </c>
      <c r="C13" s="237">
        <v>0</v>
      </c>
      <c r="D13" s="238">
        <v>0</v>
      </c>
      <c r="E13" s="225"/>
    </row>
    <row r="14" spans="1:5" ht="12.75">
      <c r="A14" s="239" t="s">
        <v>325</v>
      </c>
      <c r="B14" s="240"/>
      <c r="C14" s="240"/>
      <c r="D14" s="241"/>
      <c r="E14" s="225"/>
    </row>
    <row r="15" spans="1:5" ht="12.75">
      <c r="A15" s="239" t="s">
        <v>326</v>
      </c>
      <c r="B15" s="240">
        <f>SUM(B16:B17)</f>
        <v>0</v>
      </c>
      <c r="C15" s="240">
        <f>SUM(C16:C17)</f>
        <v>0</v>
      </c>
      <c r="D15" s="241">
        <f>SUM(D16:D17)</f>
        <v>0</v>
      </c>
      <c r="E15" s="225"/>
    </row>
    <row r="16" spans="1:5" ht="12.75">
      <c r="A16" s="239" t="s">
        <v>327</v>
      </c>
      <c r="B16" s="240">
        <v>0</v>
      </c>
      <c r="C16" s="240">
        <v>0</v>
      </c>
      <c r="D16" s="241">
        <v>0</v>
      </c>
      <c r="E16" s="225"/>
    </row>
    <row r="17" spans="1:5" ht="12.75">
      <c r="A17" s="235" t="s">
        <v>328</v>
      </c>
      <c r="B17" s="242">
        <v>0</v>
      </c>
      <c r="C17" s="242">
        <v>0</v>
      </c>
      <c r="D17" s="243">
        <v>0</v>
      </c>
      <c r="E17" s="225"/>
    </row>
    <row r="18" spans="1:5" ht="12.75">
      <c r="A18" s="244" t="s">
        <v>329</v>
      </c>
      <c r="B18" s="242">
        <v>0</v>
      </c>
      <c r="C18" s="242">
        <v>0</v>
      </c>
      <c r="D18" s="243">
        <v>0</v>
      </c>
      <c r="E18" s="225"/>
    </row>
    <row r="19" spans="1:5" ht="12.75">
      <c r="A19" s="239" t="s">
        <v>330</v>
      </c>
      <c r="B19" s="240">
        <v>97</v>
      </c>
      <c r="C19" s="240">
        <f>SUM(C20:C22)</f>
        <v>0</v>
      </c>
      <c r="D19" s="241">
        <v>97</v>
      </c>
      <c r="E19" s="225"/>
    </row>
    <row r="20" spans="1:5" ht="12.75">
      <c r="A20" s="239" t="s">
        <v>331</v>
      </c>
      <c r="B20" s="240">
        <v>97</v>
      </c>
      <c r="C20" s="240">
        <v>0</v>
      </c>
      <c r="D20" s="241">
        <v>97</v>
      </c>
      <c r="E20" s="225"/>
    </row>
    <row r="21" spans="1:5" ht="12.75">
      <c r="A21" s="239" t="s">
        <v>332</v>
      </c>
      <c r="B21" s="240">
        <v>0</v>
      </c>
      <c r="C21" s="240">
        <v>0</v>
      </c>
      <c r="D21" s="241">
        <v>0</v>
      </c>
      <c r="E21" s="225"/>
    </row>
    <row r="22" spans="1:5" ht="12.75">
      <c r="A22" s="239" t="s">
        <v>333</v>
      </c>
      <c r="B22" s="240">
        <v>0</v>
      </c>
      <c r="C22" s="240">
        <v>0</v>
      </c>
      <c r="D22" s="241">
        <v>0</v>
      </c>
      <c r="E22" s="225"/>
    </row>
    <row r="23" spans="1:5" ht="12.75">
      <c r="A23" s="232" t="s">
        <v>334</v>
      </c>
      <c r="B23" s="245">
        <f>SUM(B15+B18+B19)</f>
        <v>97</v>
      </c>
      <c r="C23" s="245">
        <f>SUM(C15+C18+C19)</f>
        <v>0</v>
      </c>
      <c r="D23" s="246">
        <f>SUM(D15+D18+D19)</f>
        <v>97</v>
      </c>
      <c r="E23" s="225"/>
    </row>
    <row r="24" spans="1:5" ht="12.75">
      <c r="A24" s="239" t="s">
        <v>335</v>
      </c>
      <c r="B24" s="233"/>
      <c r="C24" s="233"/>
      <c r="D24" s="234"/>
      <c r="E24" s="225"/>
    </row>
    <row r="25" spans="1:5" ht="12.75">
      <c r="A25" s="239" t="s">
        <v>326</v>
      </c>
      <c r="B25" s="240">
        <f>SUM(B26:B28)</f>
        <v>0</v>
      </c>
      <c r="C25" s="240">
        <f>SUM(C26:C28)</f>
        <v>0</v>
      </c>
      <c r="D25" s="241">
        <f>SUM(D26:D28)</f>
        <v>0</v>
      </c>
      <c r="E25" s="225"/>
    </row>
    <row r="26" spans="1:5" ht="12.75">
      <c r="A26" s="239" t="s">
        <v>327</v>
      </c>
      <c r="B26" s="240">
        <v>0</v>
      </c>
      <c r="C26" s="240">
        <v>0</v>
      </c>
      <c r="D26" s="241">
        <v>0</v>
      </c>
      <c r="E26" s="225"/>
    </row>
    <row r="27" spans="1:5" ht="12.75">
      <c r="A27" s="239" t="s">
        <v>336</v>
      </c>
      <c r="B27" s="240">
        <v>0</v>
      </c>
      <c r="C27" s="240">
        <v>0</v>
      </c>
      <c r="D27" s="241">
        <v>0</v>
      </c>
      <c r="E27" s="225"/>
    </row>
    <row r="28" spans="1:5" ht="12.75">
      <c r="A28" s="239" t="s">
        <v>328</v>
      </c>
      <c r="B28" s="240">
        <v>0</v>
      </c>
      <c r="C28" s="240">
        <v>0</v>
      </c>
      <c r="D28" s="241">
        <v>0</v>
      </c>
      <c r="E28" s="225"/>
    </row>
    <row r="29" spans="1:5" ht="12.75">
      <c r="A29" s="239" t="s">
        <v>337</v>
      </c>
      <c r="B29" s="240">
        <v>1001</v>
      </c>
      <c r="C29" s="240">
        <v>1001</v>
      </c>
      <c r="D29" s="241">
        <v>0</v>
      </c>
      <c r="E29" s="225"/>
    </row>
    <row r="30" spans="1:5" ht="12.75">
      <c r="A30" s="239" t="s">
        <v>338</v>
      </c>
      <c r="B30" s="240">
        <v>328</v>
      </c>
      <c r="C30" s="240">
        <v>328</v>
      </c>
      <c r="D30" s="241">
        <v>0</v>
      </c>
      <c r="E30" s="225"/>
    </row>
    <row r="31" spans="1:5" ht="12.75">
      <c r="A31" s="239" t="s">
        <v>339</v>
      </c>
      <c r="B31" s="240">
        <v>0</v>
      </c>
      <c r="C31" s="240">
        <v>0</v>
      </c>
      <c r="D31" s="241">
        <v>0</v>
      </c>
      <c r="E31" s="225"/>
    </row>
    <row r="32" spans="1:5" ht="12.75">
      <c r="A32" s="239" t="s">
        <v>340</v>
      </c>
      <c r="B32" s="240">
        <v>3</v>
      </c>
      <c r="C32" s="240">
        <v>3</v>
      </c>
      <c r="D32" s="241">
        <v>0</v>
      </c>
      <c r="E32" s="225"/>
    </row>
    <row r="33" spans="1:5" ht="12.75">
      <c r="A33" s="239" t="s">
        <v>341</v>
      </c>
      <c r="B33" s="240">
        <v>0</v>
      </c>
      <c r="C33" s="240">
        <v>0</v>
      </c>
      <c r="D33" s="241">
        <v>0</v>
      </c>
      <c r="E33" s="225"/>
    </row>
    <row r="34" spans="1:5" ht="12.75">
      <c r="A34" s="239" t="s">
        <v>342</v>
      </c>
      <c r="B34" s="240">
        <v>9</v>
      </c>
      <c r="C34" s="240">
        <v>9</v>
      </c>
      <c r="D34" s="241">
        <v>0</v>
      </c>
      <c r="E34" s="225"/>
    </row>
    <row r="35" spans="1:5" ht="12.75">
      <c r="A35" s="239" t="s">
        <v>343</v>
      </c>
      <c r="B35" s="240">
        <v>0</v>
      </c>
      <c r="C35" s="240">
        <v>0</v>
      </c>
      <c r="D35" s="241">
        <v>0</v>
      </c>
      <c r="E35" s="225"/>
    </row>
    <row r="36" spans="1:5" ht="12.75">
      <c r="A36" s="239" t="s">
        <v>344</v>
      </c>
      <c r="B36" s="240">
        <v>0</v>
      </c>
      <c r="C36" s="240">
        <v>0</v>
      </c>
      <c r="D36" s="241">
        <v>0</v>
      </c>
      <c r="E36" s="225"/>
    </row>
    <row r="37" spans="1:5" ht="12.75">
      <c r="A37" s="239" t="s">
        <v>345</v>
      </c>
      <c r="B37" s="240">
        <v>9</v>
      </c>
      <c r="C37" s="240">
        <v>9</v>
      </c>
      <c r="D37" s="241">
        <v>0</v>
      </c>
      <c r="E37" s="225"/>
    </row>
    <row r="38" spans="1:5" ht="12.75">
      <c r="A38" s="239" t="s">
        <v>346</v>
      </c>
      <c r="B38" s="240">
        <v>0</v>
      </c>
      <c r="C38" s="240">
        <v>0</v>
      </c>
      <c r="D38" s="241">
        <v>0</v>
      </c>
      <c r="E38" s="225"/>
    </row>
    <row r="39" spans="1:5" ht="12.75">
      <c r="A39" s="239" t="s">
        <v>347</v>
      </c>
      <c r="B39" s="240">
        <v>0</v>
      </c>
      <c r="C39" s="240">
        <v>0</v>
      </c>
      <c r="D39" s="241">
        <v>0</v>
      </c>
      <c r="E39" s="225"/>
    </row>
    <row r="40" spans="1:5" ht="12.75">
      <c r="A40" s="239" t="s">
        <v>348</v>
      </c>
      <c r="B40" s="240">
        <v>97</v>
      </c>
      <c r="C40" s="240">
        <v>97</v>
      </c>
      <c r="D40" s="241">
        <f>SUM(D41:D44)</f>
        <v>0</v>
      </c>
      <c r="E40" s="225"/>
    </row>
    <row r="41" spans="1:5" ht="12.75">
      <c r="A41" s="239" t="s">
        <v>349</v>
      </c>
      <c r="B41" s="240">
        <v>0</v>
      </c>
      <c r="C41" s="240">
        <v>0</v>
      </c>
      <c r="D41" s="241">
        <v>0</v>
      </c>
      <c r="E41" s="225"/>
    </row>
    <row r="42" spans="1:5" ht="12.75">
      <c r="A42" s="239" t="s">
        <v>350</v>
      </c>
      <c r="B42" s="240">
        <v>0</v>
      </c>
      <c r="C42" s="240">
        <v>0</v>
      </c>
      <c r="D42" s="241">
        <v>0</v>
      </c>
      <c r="E42" s="225"/>
    </row>
    <row r="43" spans="1:5" ht="12.75">
      <c r="A43" s="239" t="s">
        <v>351</v>
      </c>
      <c r="B43" s="240">
        <v>0</v>
      </c>
      <c r="C43" s="240">
        <v>0</v>
      </c>
      <c r="D43" s="241">
        <v>0</v>
      </c>
      <c r="E43" s="225"/>
    </row>
    <row r="44" spans="1:5" ht="12.75">
      <c r="A44" s="239" t="s">
        <v>328</v>
      </c>
      <c r="B44" s="240">
        <v>97</v>
      </c>
      <c r="C44" s="240">
        <v>97</v>
      </c>
      <c r="D44" s="241">
        <v>0</v>
      </c>
      <c r="E44" s="225"/>
    </row>
    <row r="45" spans="1:5" ht="13.5" thickBot="1">
      <c r="A45" s="247" t="s">
        <v>352</v>
      </c>
      <c r="B45" s="248">
        <f>B25+B29+B30+B31+B32+B33+B34+B40</f>
        <v>1438</v>
      </c>
      <c r="C45" s="248">
        <f>C25+C29+C30+C31+C32+C33+C34+C40</f>
        <v>1438</v>
      </c>
      <c r="D45" s="249">
        <f>SUM(D25+D29+D30+D31+D32+D33+D34+D40)</f>
        <v>0</v>
      </c>
      <c r="E45" s="225"/>
    </row>
    <row r="46" spans="1:5" ht="13.5" thickBot="1">
      <c r="A46" s="250" t="s">
        <v>353</v>
      </c>
      <c r="B46" s="251">
        <f>SUM(B13+B23+B45)</f>
        <v>1535</v>
      </c>
      <c r="C46" s="251">
        <f>SUM(C13+C23+C45)</f>
        <v>1438</v>
      </c>
      <c r="D46" s="252">
        <f>SUM(D13+D23+D45)</f>
        <v>97</v>
      </c>
      <c r="E46" s="225"/>
    </row>
    <row r="47" spans="1:5" ht="12.75">
      <c r="A47" s="253"/>
      <c r="B47" s="254"/>
      <c r="C47" s="253"/>
      <c r="D47" s="147"/>
      <c r="E47" s="225"/>
    </row>
    <row r="48" spans="1:5" ht="13.5" thickBot="1">
      <c r="A48" s="255"/>
      <c r="B48" s="256"/>
      <c r="C48" s="256"/>
      <c r="D48" s="256"/>
      <c r="E48" s="229" t="s">
        <v>317</v>
      </c>
    </row>
    <row r="49" spans="1:5" ht="12.75">
      <c r="A49" s="338" t="s">
        <v>263</v>
      </c>
      <c r="B49" s="340" t="s">
        <v>354</v>
      </c>
      <c r="C49" s="342" t="s">
        <v>355</v>
      </c>
      <c r="D49" s="346"/>
      <c r="E49" s="347" t="s">
        <v>356</v>
      </c>
    </row>
    <row r="50" spans="1:5" ht="12.75">
      <c r="A50" s="339"/>
      <c r="B50" s="341"/>
      <c r="C50" s="344" t="s">
        <v>320</v>
      </c>
      <c r="D50" s="344" t="s">
        <v>321</v>
      </c>
      <c r="E50" s="348"/>
    </row>
    <row r="51" spans="1:5" ht="12.75">
      <c r="A51" s="339"/>
      <c r="B51" s="341"/>
      <c r="C51" s="341"/>
      <c r="D51" s="344"/>
      <c r="E51" s="348"/>
    </row>
    <row r="52" spans="1:5" ht="12.75">
      <c r="A52" s="339"/>
      <c r="B52" s="341"/>
      <c r="C52" s="341"/>
      <c r="D52" s="344"/>
      <c r="E52" s="348"/>
    </row>
    <row r="53" spans="1:5" ht="12.75">
      <c r="A53" s="339"/>
      <c r="B53" s="341"/>
      <c r="C53" s="341"/>
      <c r="D53" s="344"/>
      <c r="E53" s="348"/>
    </row>
    <row r="54" spans="1:5" ht="12.75">
      <c r="A54" s="339"/>
      <c r="B54" s="341"/>
      <c r="C54" s="341"/>
      <c r="D54" s="344"/>
      <c r="E54" s="348"/>
    </row>
    <row r="55" spans="1:5" ht="12.75">
      <c r="A55" s="232" t="s">
        <v>357</v>
      </c>
      <c r="B55" s="233"/>
      <c r="C55" s="233"/>
      <c r="D55" s="233"/>
      <c r="E55" s="234"/>
    </row>
    <row r="56" spans="1:5" ht="12.75">
      <c r="A56" s="232" t="s">
        <v>358</v>
      </c>
      <c r="B56" s="233"/>
      <c r="C56" s="233"/>
      <c r="D56" s="233"/>
      <c r="E56" s="234"/>
    </row>
    <row r="57" spans="1:5" ht="12.75">
      <c r="A57" s="239" t="s">
        <v>359</v>
      </c>
      <c r="B57" s="240">
        <v>0</v>
      </c>
      <c r="C57" s="240">
        <v>0</v>
      </c>
      <c r="D57" s="240">
        <v>0</v>
      </c>
      <c r="E57" s="241">
        <v>0</v>
      </c>
    </row>
    <row r="58" spans="1:5" ht="12.75">
      <c r="A58" s="239" t="s">
        <v>360</v>
      </c>
      <c r="B58" s="240">
        <v>0</v>
      </c>
      <c r="C58" s="240">
        <v>0</v>
      </c>
      <c r="D58" s="240">
        <v>0</v>
      </c>
      <c r="E58" s="241">
        <v>0</v>
      </c>
    </row>
    <row r="59" spans="1:5" ht="12.75">
      <c r="A59" s="239" t="s">
        <v>361</v>
      </c>
      <c r="B59" s="240">
        <v>0</v>
      </c>
      <c r="C59" s="240">
        <v>0</v>
      </c>
      <c r="D59" s="240">
        <v>0</v>
      </c>
      <c r="E59" s="241">
        <v>0</v>
      </c>
    </row>
    <row r="60" spans="1:5" ht="12.75">
      <c r="A60" s="239" t="s">
        <v>362</v>
      </c>
      <c r="B60" s="240">
        <v>0</v>
      </c>
      <c r="C60" s="240">
        <v>0</v>
      </c>
      <c r="D60" s="240">
        <v>0</v>
      </c>
      <c r="E60" s="241">
        <v>0</v>
      </c>
    </row>
    <row r="61" spans="1:5" ht="12.75">
      <c r="A61" s="239" t="s">
        <v>363</v>
      </c>
      <c r="B61" s="240">
        <v>0</v>
      </c>
      <c r="C61" s="240">
        <v>0</v>
      </c>
      <c r="D61" s="240">
        <v>0</v>
      </c>
      <c r="E61" s="241">
        <v>0</v>
      </c>
    </row>
    <row r="62" spans="1:5" ht="12.75">
      <c r="A62" s="239" t="s">
        <v>364</v>
      </c>
      <c r="B62" s="240">
        <v>0</v>
      </c>
      <c r="C62" s="240">
        <v>0</v>
      </c>
      <c r="D62" s="240">
        <v>0</v>
      </c>
      <c r="E62" s="241">
        <v>0</v>
      </c>
    </row>
    <row r="63" spans="1:5" ht="12.75">
      <c r="A63" s="239" t="s">
        <v>365</v>
      </c>
      <c r="B63" s="240">
        <v>0</v>
      </c>
      <c r="C63" s="240">
        <v>0</v>
      </c>
      <c r="D63" s="240">
        <v>0</v>
      </c>
      <c r="E63" s="241">
        <v>0</v>
      </c>
    </row>
    <row r="64" spans="1:5" ht="12.75">
      <c r="A64" s="239" t="s">
        <v>366</v>
      </c>
      <c r="B64" s="240">
        <v>0</v>
      </c>
      <c r="C64" s="240">
        <v>0</v>
      </c>
      <c r="D64" s="240">
        <v>0</v>
      </c>
      <c r="E64" s="241">
        <v>0</v>
      </c>
    </row>
    <row r="65" spans="1:5" ht="12.75">
      <c r="A65" s="239" t="s">
        <v>367</v>
      </c>
      <c r="B65" s="240">
        <v>0</v>
      </c>
      <c r="C65" s="240">
        <v>0</v>
      </c>
      <c r="D65" s="240">
        <v>0</v>
      </c>
      <c r="E65" s="241">
        <v>0</v>
      </c>
    </row>
    <row r="66" spans="1:5" ht="12.75">
      <c r="A66" s="239" t="s">
        <v>368</v>
      </c>
      <c r="B66" s="240">
        <v>0</v>
      </c>
      <c r="C66" s="240">
        <v>0</v>
      </c>
      <c r="D66" s="240">
        <v>0</v>
      </c>
      <c r="E66" s="241">
        <v>0</v>
      </c>
    </row>
    <row r="67" spans="1:5" ht="12.75">
      <c r="A67" s="239" t="s">
        <v>369</v>
      </c>
      <c r="B67" s="240">
        <v>0</v>
      </c>
      <c r="C67" s="240">
        <v>0</v>
      </c>
      <c r="D67" s="240">
        <v>0</v>
      </c>
      <c r="E67" s="241">
        <v>0</v>
      </c>
    </row>
    <row r="68" spans="1:5" ht="12.75">
      <c r="A68" s="239" t="s">
        <v>370</v>
      </c>
      <c r="B68" s="240">
        <v>0</v>
      </c>
      <c r="C68" s="240">
        <v>0</v>
      </c>
      <c r="D68" s="240">
        <v>0</v>
      </c>
      <c r="E68" s="241">
        <v>0</v>
      </c>
    </row>
    <row r="69" spans="1:5" ht="12.75">
      <c r="A69" s="239" t="s">
        <v>331</v>
      </c>
      <c r="B69" s="240">
        <v>4</v>
      </c>
      <c r="C69" s="240">
        <v>4</v>
      </c>
      <c r="D69" s="240">
        <v>0</v>
      </c>
      <c r="E69" s="241">
        <v>0</v>
      </c>
    </row>
    <row r="70" spans="1:5" ht="12.75">
      <c r="A70" s="232" t="s">
        <v>371</v>
      </c>
      <c r="B70" s="245">
        <f>SUM(B57+B60+B64+B65+B66+B67+B68)</f>
        <v>0</v>
      </c>
      <c r="C70" s="245">
        <f>SUM(C57+C60+C64+C65+C66+C67+C68)</f>
        <v>0</v>
      </c>
      <c r="D70" s="245">
        <f>SUM(D57+D60+D64+D65+D66+D67+D68+D69)</f>
        <v>0</v>
      </c>
      <c r="E70" s="246">
        <f>SUM(E57+E60+E64+E65+E66+E67+E68)</f>
        <v>0</v>
      </c>
    </row>
    <row r="71" spans="1:5" ht="12.75">
      <c r="A71" s="232" t="s">
        <v>372</v>
      </c>
      <c r="B71" s="258"/>
      <c r="C71" s="258"/>
      <c r="D71" s="258"/>
      <c r="E71" s="234"/>
    </row>
    <row r="72" spans="1:5" ht="12.75">
      <c r="A72" s="239" t="s">
        <v>359</v>
      </c>
      <c r="B72" s="240">
        <f>SUM(B73:B74)</f>
        <v>0</v>
      </c>
      <c r="C72" s="240">
        <f>SUM(C73:C74)</f>
        <v>0</v>
      </c>
      <c r="D72" s="240">
        <v>0</v>
      </c>
      <c r="E72" s="241">
        <v>0</v>
      </c>
    </row>
    <row r="73" spans="1:5" ht="12.75">
      <c r="A73" s="239" t="s">
        <v>373</v>
      </c>
      <c r="B73" s="240">
        <v>0</v>
      </c>
      <c r="C73" s="240">
        <v>0</v>
      </c>
      <c r="D73" s="240">
        <v>0</v>
      </c>
      <c r="E73" s="241">
        <v>0</v>
      </c>
    </row>
    <row r="74" spans="1:5" ht="12.75">
      <c r="A74" s="239" t="s">
        <v>374</v>
      </c>
      <c r="B74" s="240">
        <v>0</v>
      </c>
      <c r="C74" s="240">
        <v>0</v>
      </c>
      <c r="D74" s="240">
        <v>0</v>
      </c>
      <c r="E74" s="241">
        <v>0</v>
      </c>
    </row>
    <row r="75" spans="1:5" ht="12.75">
      <c r="A75" s="239" t="s">
        <v>375</v>
      </c>
      <c r="B75" s="240">
        <v>511</v>
      </c>
      <c r="C75" s="240">
        <v>511</v>
      </c>
      <c r="D75" s="240">
        <v>0</v>
      </c>
      <c r="E75" s="240">
        <f>SUM(E76:E77)</f>
        <v>0</v>
      </c>
    </row>
    <row r="76" spans="1:5" ht="12.75">
      <c r="A76" s="239" t="s">
        <v>376</v>
      </c>
      <c r="B76" s="240">
        <v>0</v>
      </c>
      <c r="C76" s="240">
        <v>0</v>
      </c>
      <c r="D76" s="240">
        <v>0</v>
      </c>
      <c r="E76" s="241">
        <v>0</v>
      </c>
    </row>
    <row r="77" spans="1:5" ht="12.75">
      <c r="A77" s="239" t="s">
        <v>377</v>
      </c>
      <c r="B77" s="240">
        <v>0</v>
      </c>
      <c r="C77" s="240">
        <v>0</v>
      </c>
      <c r="D77" s="240">
        <v>0</v>
      </c>
      <c r="E77" s="241">
        <v>0</v>
      </c>
    </row>
    <row r="78" spans="1:5" ht="12.75">
      <c r="A78" s="239" t="s">
        <v>366</v>
      </c>
      <c r="B78" s="240">
        <v>0</v>
      </c>
      <c r="C78" s="240">
        <v>0</v>
      </c>
      <c r="D78" s="240">
        <v>0</v>
      </c>
      <c r="E78" s="241">
        <v>0</v>
      </c>
    </row>
    <row r="79" spans="1:5" ht="12.75">
      <c r="A79" s="239" t="s">
        <v>378</v>
      </c>
      <c r="B79" s="240">
        <v>151</v>
      </c>
      <c r="C79" s="240">
        <v>151</v>
      </c>
      <c r="D79" s="240">
        <v>0</v>
      </c>
      <c r="E79" s="241">
        <v>0</v>
      </c>
    </row>
    <row r="80" spans="1:5" ht="12.75">
      <c r="A80" s="239" t="s">
        <v>368</v>
      </c>
      <c r="B80" s="240">
        <v>43</v>
      </c>
      <c r="C80" s="240">
        <v>43</v>
      </c>
      <c r="D80" s="240">
        <v>0</v>
      </c>
      <c r="E80" s="241">
        <v>0</v>
      </c>
    </row>
    <row r="81" spans="1:5" ht="12.75">
      <c r="A81" s="239" t="s">
        <v>379</v>
      </c>
      <c r="B81" s="240">
        <v>3</v>
      </c>
      <c r="C81" s="240">
        <v>3</v>
      </c>
      <c r="D81" s="240">
        <v>0</v>
      </c>
      <c r="E81" s="241">
        <v>0</v>
      </c>
    </row>
    <row r="82" spans="1:5" ht="12.75">
      <c r="A82" s="239" t="s">
        <v>380</v>
      </c>
      <c r="B82" s="240">
        <v>104</v>
      </c>
      <c r="C82" s="240">
        <v>104</v>
      </c>
      <c r="D82" s="240">
        <v>0</v>
      </c>
      <c r="E82" s="241">
        <f>SUM(E83:E86)</f>
        <v>0</v>
      </c>
    </row>
    <row r="83" spans="1:5" ht="12.75">
      <c r="A83" s="239" t="s">
        <v>343</v>
      </c>
      <c r="B83" s="240">
        <v>0</v>
      </c>
      <c r="C83" s="240">
        <v>0</v>
      </c>
      <c r="D83" s="240">
        <v>0</v>
      </c>
      <c r="E83" s="241">
        <v>0</v>
      </c>
    </row>
    <row r="84" spans="1:5" ht="12.75">
      <c r="A84" s="239" t="s">
        <v>344</v>
      </c>
      <c r="B84" s="240">
        <v>85</v>
      </c>
      <c r="C84" s="240">
        <v>85</v>
      </c>
      <c r="D84" s="240">
        <v>0</v>
      </c>
      <c r="E84" s="241">
        <v>0</v>
      </c>
    </row>
    <row r="85" spans="1:5" ht="12.75">
      <c r="A85" s="239" t="s">
        <v>381</v>
      </c>
      <c r="B85" s="240">
        <v>0</v>
      </c>
      <c r="C85" s="240">
        <v>0</v>
      </c>
      <c r="D85" s="240">
        <v>0</v>
      </c>
      <c r="E85" s="241">
        <v>0</v>
      </c>
    </row>
    <row r="86" spans="1:5" ht="12.75">
      <c r="A86" s="239" t="s">
        <v>347</v>
      </c>
      <c r="B86" s="240">
        <v>19</v>
      </c>
      <c r="C86" s="240">
        <v>19</v>
      </c>
      <c r="D86" s="240">
        <v>0</v>
      </c>
      <c r="E86" s="241">
        <v>0</v>
      </c>
    </row>
    <row r="87" spans="1:5" ht="12.75">
      <c r="A87" s="239" t="s">
        <v>382</v>
      </c>
      <c r="B87" s="271">
        <f>SUM(B88:B90)</f>
        <v>18</v>
      </c>
      <c r="C87" s="271">
        <f>SUM(C88:C90)</f>
        <v>18</v>
      </c>
      <c r="D87" s="240">
        <v>0</v>
      </c>
      <c r="E87" s="241">
        <f>SUM(E88:E90)</f>
        <v>0</v>
      </c>
    </row>
    <row r="88" spans="1:5" ht="12.75">
      <c r="A88" s="239" t="s">
        <v>383</v>
      </c>
      <c r="B88" s="240">
        <v>11</v>
      </c>
      <c r="C88" s="240">
        <v>11</v>
      </c>
      <c r="D88" s="240">
        <v>0</v>
      </c>
      <c r="E88" s="241">
        <v>0</v>
      </c>
    </row>
    <row r="89" spans="1:5" ht="12.75">
      <c r="A89" s="239" t="s">
        <v>384</v>
      </c>
      <c r="B89" s="240">
        <v>5</v>
      </c>
      <c r="C89" s="240">
        <v>5</v>
      </c>
      <c r="D89" s="240">
        <v>0</v>
      </c>
      <c r="E89" s="241">
        <v>0</v>
      </c>
    </row>
    <row r="90" spans="1:5" ht="12.75">
      <c r="A90" s="239" t="s">
        <v>328</v>
      </c>
      <c r="B90" s="240">
        <v>2</v>
      </c>
      <c r="C90" s="240">
        <v>2</v>
      </c>
      <c r="D90" s="240">
        <v>0</v>
      </c>
      <c r="E90" s="241">
        <v>0</v>
      </c>
    </row>
    <row r="91" spans="1:5" ht="12.75">
      <c r="A91" s="239" t="s">
        <v>385</v>
      </c>
      <c r="B91" s="240">
        <v>38</v>
      </c>
      <c r="C91" s="240">
        <v>38</v>
      </c>
      <c r="D91" s="240">
        <v>0</v>
      </c>
      <c r="E91" s="241">
        <v>0</v>
      </c>
    </row>
    <row r="92" spans="1:5" ht="12.75">
      <c r="A92" s="239" t="s">
        <v>386</v>
      </c>
      <c r="B92" s="240">
        <v>0</v>
      </c>
      <c r="C92" s="240">
        <v>0</v>
      </c>
      <c r="D92" s="240">
        <v>0</v>
      </c>
      <c r="E92" s="241">
        <v>0</v>
      </c>
    </row>
    <row r="93" spans="1:5" ht="13.5" thickBot="1">
      <c r="A93" s="259" t="s">
        <v>334</v>
      </c>
      <c r="B93" s="248">
        <f>SUM(B72+B75+B79+B78+B80+B81+B82+B87+B91)</f>
        <v>868</v>
      </c>
      <c r="C93" s="248">
        <f>SUM(C72+C75+C79+C78+C80+C81+C82+C87+C91)</f>
        <v>868</v>
      </c>
      <c r="D93" s="248">
        <f>SUM(D72+D75+D78+D79+D80+D81+D82+D87+D91)</f>
        <v>0</v>
      </c>
      <c r="E93" s="249">
        <f>SUM(E72+E75+E78+E79+E80+E81+E82+E87+E91)</f>
        <v>0</v>
      </c>
    </row>
    <row r="94" spans="1:5" ht="13.5" thickBot="1">
      <c r="A94" s="250" t="s">
        <v>387</v>
      </c>
      <c r="B94" s="251">
        <f>C94+D94</f>
        <v>868</v>
      </c>
      <c r="C94" s="251">
        <f>SUM(C70+C93)</f>
        <v>868</v>
      </c>
      <c r="D94" s="251">
        <v>0</v>
      </c>
      <c r="E94" s="252">
        <f>SUM(E70+E93)</f>
        <v>0</v>
      </c>
    </row>
    <row r="95" spans="1:5" ht="12.75">
      <c r="A95" s="260"/>
      <c r="B95" s="147"/>
      <c r="C95" s="147"/>
      <c r="D95" s="147"/>
      <c r="E95" s="261"/>
    </row>
    <row r="96" spans="1:5" ht="12.75">
      <c r="A96" s="260"/>
      <c r="B96" s="147"/>
      <c r="C96" s="147"/>
      <c r="D96" s="147"/>
      <c r="E96" s="261"/>
    </row>
    <row r="97" spans="1:5" ht="13.5" thickBot="1">
      <c r="A97" s="262" t="s">
        <v>388</v>
      </c>
      <c r="B97" s="263"/>
      <c r="C97" s="263"/>
      <c r="D97" s="263"/>
      <c r="E97" s="264" t="s">
        <v>317</v>
      </c>
    </row>
    <row r="98" spans="1:5" ht="51">
      <c r="A98" s="230" t="s">
        <v>389</v>
      </c>
      <c r="B98" s="231" t="s">
        <v>390</v>
      </c>
      <c r="C98" s="231" t="s">
        <v>391</v>
      </c>
      <c r="D98" s="231" t="s">
        <v>392</v>
      </c>
      <c r="E98" s="257" t="s">
        <v>393</v>
      </c>
    </row>
    <row r="99" spans="1:5" ht="12.75">
      <c r="A99" s="239" t="s">
        <v>394</v>
      </c>
      <c r="B99" s="240">
        <v>0</v>
      </c>
      <c r="C99" s="240">
        <v>0</v>
      </c>
      <c r="D99" s="240">
        <v>0</v>
      </c>
      <c r="E99" s="241">
        <v>0</v>
      </c>
    </row>
    <row r="100" spans="1:5" ht="12.75">
      <c r="A100" s="239" t="s">
        <v>395</v>
      </c>
      <c r="B100" s="240">
        <v>0</v>
      </c>
      <c r="C100" s="240">
        <v>0</v>
      </c>
      <c r="D100" s="240">
        <v>0</v>
      </c>
      <c r="E100" s="241">
        <v>0</v>
      </c>
    </row>
    <row r="101" spans="1:5" ht="12.75">
      <c r="A101" s="239" t="s">
        <v>396</v>
      </c>
      <c r="B101" s="240">
        <v>0</v>
      </c>
      <c r="C101" s="240">
        <v>0</v>
      </c>
      <c r="D101" s="240">
        <v>0</v>
      </c>
      <c r="E101" s="241">
        <v>0</v>
      </c>
    </row>
    <row r="102" spans="1:5" ht="13.5" thickBot="1">
      <c r="A102" s="265" t="s">
        <v>397</v>
      </c>
      <c r="B102" s="248">
        <f>SUM(B99:B101)</f>
        <v>0</v>
      </c>
      <c r="C102" s="248">
        <f>SUM(C99:C101)</f>
        <v>0</v>
      </c>
      <c r="D102" s="248">
        <f>SUM(D99:D101)</f>
        <v>0</v>
      </c>
      <c r="E102" s="249">
        <f>SUM(E99:E101)</f>
        <v>0</v>
      </c>
    </row>
    <row r="103" spans="1:5" ht="13.5" thickBot="1">
      <c r="A103" s="266" t="s">
        <v>398</v>
      </c>
      <c r="B103" s="267"/>
      <c r="C103" s="268"/>
      <c r="D103" s="269"/>
      <c r="E103" s="270"/>
    </row>
    <row r="104" spans="1:5" ht="12.75">
      <c r="A104" s="260" t="s">
        <v>399</v>
      </c>
      <c r="B104" s="147"/>
      <c r="C104" s="147" t="s">
        <v>225</v>
      </c>
      <c r="D104" s="147"/>
      <c r="E104" s="147"/>
    </row>
  </sheetData>
  <sheetProtection password="C7BA" sheet="1" objects="1" scenarios="1" selectLockedCells="1" selectUnlockedCells="1"/>
  <mergeCells count="13">
    <mergeCell ref="A49:A54"/>
    <mergeCell ref="B49:B54"/>
    <mergeCell ref="C49:D49"/>
    <mergeCell ref="E49:E54"/>
    <mergeCell ref="C50:C54"/>
    <mergeCell ref="D50:D54"/>
    <mergeCell ref="A2:D3"/>
    <mergeCell ref="A4:D4"/>
    <mergeCell ref="A6:A11"/>
    <mergeCell ref="B6:B11"/>
    <mergeCell ref="C6:D6"/>
    <mergeCell ref="C7:C11"/>
    <mergeCell ref="D7:D11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2013-03-28T07:38:00Z</cp:lastPrinted>
  <dcterms:created xsi:type="dcterms:W3CDTF">2003-02-07T14:36:34Z</dcterms:created>
  <dcterms:modified xsi:type="dcterms:W3CDTF">2013-03-29T12:13:11Z</dcterms:modified>
  <cp:category/>
  <cp:version/>
  <cp:contentType/>
  <cp:contentStatus/>
</cp:coreProperties>
</file>