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36" windowWidth="15240" windowHeight="8508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_xlnm.Print_Area" localSheetId="0">'ОВсД ие '!$A$1:$G$62</definedName>
    <definedName name="_xlnm.Print_Area" localSheetId="3">'ОПП'!$B$1:$G$51</definedName>
    <definedName name="_xlnm.Print_Area" localSheetId="1">'ОФС '!$B$1:$G$75</definedName>
    <definedName name="Петя_Стоянова_Тинчева">#REF!</definedName>
    <definedName name="_xlnm.Print_Titles" localSheetId="0">'ОВсД ие '!$1:$1</definedName>
    <definedName name="_xlnm.Print_Titles" localSheetId="1">'ОФС '!$1:$3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<sst xmlns="http://schemas.openxmlformats.org/spreadsheetml/2006/main" count="601" uniqueCount="441">
  <si>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</si>
  <si>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</si>
  <si>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</si>
  <si>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</si>
  <si>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</si>
  <si>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</si>
  <si>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</si>
  <si>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</si>
  <si>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</si>
  <si>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</si>
  <si>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</si>
  <si>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</si>
  <si>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</si>
  <si>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</si>
  <si>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</si>
  <si>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</si>
  <si>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</si>
  <si>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</si>
  <si>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</si>
  <si>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</si>
  <si>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</si>
  <si>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</si>
  <si>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</si>
  <si>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</si>
  <si>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</si>
  <si>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</si>
  <si>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</si>
  <si>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</si>
  <si>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</si>
  <si>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</si>
  <si>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</si>
  <si>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</si>
  <si>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</si>
  <si>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</si>
  <si>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</si>
  <si>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</si>
  <si>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</si>
  <si>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</si>
  <si>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</si>
  <si>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Инвестиции в дъщерни, асоциирани и други предприятия</t>
  </si>
  <si>
    <t>Търговски и други текущи вземания и заеми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</si>
  <si>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</si>
  <si>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</si>
  <si>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</si>
  <si>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</si>
  <si>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</si>
  <si>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</si>
  <si>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</si>
  <si>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</si>
  <si>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</si>
  <si>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</si>
  <si>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</si>
  <si>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</si>
  <si>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</si>
  <si>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</si>
  <si>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</si>
  <si>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</si>
  <si>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</si>
  <si>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</si>
  <si>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</si>
  <si>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</si>
  <si>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</si>
  <si>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</si>
  <si>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</si>
  <si>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</si>
  <si>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</si>
  <si>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</si>
  <si>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</si>
  <si>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</si>
  <si>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</si>
  <si>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</si>
  <si>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</si>
  <si>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</si>
  <si>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</si>
  <si>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</si>
  <si>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</si>
  <si>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</si>
  <si>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</si>
  <si>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</si>
  <si>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</si>
  <si>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</si>
  <si>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</si>
  <si>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</si>
  <si>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</si>
  <si>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</si>
  <si>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</si>
  <si>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</si>
  <si>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</si>
  <si>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</si>
  <si>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</si>
  <si>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</si>
  <si>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</si>
  <si>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</si>
  <si>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</si>
  <si>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</si>
  <si>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</si>
  <si>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</si>
  <si>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</si>
  <si>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</si>
  <si>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</si>
  <si>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</si>
  <si>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</si>
  <si>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</si>
  <si>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</si>
  <si>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</si>
  <si>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</si>
  <si>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</si>
  <si>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</si>
  <si>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</si>
  <si>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</si>
  <si>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</si>
  <si>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</si>
  <si>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</si>
  <si>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</si>
  <si>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</si>
  <si>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</si>
  <si>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</si>
  <si>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</si>
  <si>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</si>
  <si>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</si>
  <si>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</si>
  <si>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</si>
  <si>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</si>
  <si>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</si>
  <si>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</si>
  <si>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</si>
  <si>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</si>
  <si>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</si>
  <si>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</si>
  <si>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</si>
  <si>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</si>
  <si>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</si>
  <si>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</si>
  <si>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</si>
  <si>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</si>
  <si>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Sonstige nicht laufende Vermögenswerte</t>
  </si>
  <si>
    <t>Vermögenswerte für aufgeschobene Steuern</t>
  </si>
  <si>
    <t>Gesamt nicht laufende Vermögenswerte</t>
  </si>
  <si>
    <t>Laufende Vermögenswerte</t>
  </si>
  <si>
    <t>Materielle Vorratsvermögen</t>
  </si>
  <si>
    <t>Handelsforderungen und andere laufende Forderungen und Darlehen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</si>
  <si>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</si>
  <si>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</si>
  <si>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</si>
  <si>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</si>
  <si>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</si>
  <si>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</si>
  <si>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</si>
  <si>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</si>
  <si>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</si>
  <si>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</si>
  <si>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</si>
  <si>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</si>
  <si>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</si>
  <si>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</si>
  <si>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</si>
  <si>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</si>
  <si>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</si>
  <si>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</si>
  <si>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</si>
  <si>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</si>
  <si>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</si>
  <si>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</si>
  <si>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</si>
  <si>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</si>
  <si>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</si>
  <si>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</si>
  <si>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</si>
  <si>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</si>
  <si>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</si>
  <si>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</si>
  <si>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</si>
  <si>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</si>
  <si>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</si>
  <si>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</si>
  <si>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</si>
  <si>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</si>
  <si>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</si>
  <si>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</si>
  <si>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</si>
  <si>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</si>
  <si>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</si>
  <si>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</si>
  <si>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</si>
  <si>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</si>
  <si>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</si>
  <si>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</si>
  <si>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</si>
  <si>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</si>
  <si>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</si>
  <si>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</si>
  <si>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</si>
  <si>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</si>
  <si>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</si>
  <si>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</si>
  <si>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</si>
  <si>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</si>
  <si>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</si>
  <si>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</si>
  <si>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</si>
  <si>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</si>
  <si>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</si>
  <si>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</si>
  <si>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</si>
  <si>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</si>
  <si>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</si>
  <si>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</si>
  <si>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</si>
  <si>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</si>
  <si>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</si>
  <si>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</si>
  <si>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</si>
  <si>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</si>
  <si>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</si>
  <si>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</si>
  <si>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</si>
  <si>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</si>
  <si>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</si>
  <si>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</si>
  <si>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</si>
  <si>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</si>
  <si>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</si>
  <si>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</si>
  <si>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</si>
  <si>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</si>
  <si>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</si>
  <si>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</si>
  <si>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</si>
  <si>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</si>
  <si>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</si>
  <si>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</si>
  <si>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</si>
  <si>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</si>
  <si>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</si>
  <si>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</si>
  <si>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</si>
  <si>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</si>
  <si>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</si>
  <si>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</si>
  <si>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</si>
  <si>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</si>
  <si>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</si>
  <si>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</si>
  <si>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</si>
  <si>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</si>
  <si>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Aktuarmeinung wurde im Bericht der registrierten Wirtschaftsprüferin Frau Ganka Bachvarova vom 10.03.2011 geäußert.</t>
  </si>
  <si>
    <t>Die Anhänge /Seite 5-22/ stellen einen unabdingbaren Teil des Finanzberichtes dar.</t>
  </si>
  <si>
    <t>für das Jahr, das am 31.12.2010 endet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</si>
  <si>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</si>
  <si>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</si>
  <si>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</si>
  <si>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</si>
  <si>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</si>
  <si>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</si>
  <si>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</si>
  <si>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</si>
  <si>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</si>
  <si>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</si>
  <si>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</si>
  <si>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</si>
  <si>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</si>
  <si>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</si>
  <si>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</si>
  <si>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</si>
  <si>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</si>
  <si>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</si>
  <si>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</si>
  <si>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</si>
  <si>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</si>
  <si>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</si>
  <si>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</si>
  <si>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</si>
  <si>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</si>
  <si>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</si>
  <si>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</si>
  <si>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</si>
  <si>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</si>
  <si>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</si>
  <si>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</si>
  <si>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</si>
  <si>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</si>
  <si>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</si>
  <si>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</si>
  <si>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</si>
  <si>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</si>
  <si>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</si>
  <si>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</si>
  <si>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</si>
  <si>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</si>
  <si>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</si>
  <si>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</si>
  <si>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</si>
  <si>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</si>
  <si>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</si>
  <si>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</si>
  <si>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</si>
  <si>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</si>
  <si>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</si>
  <si>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</si>
  <si>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</si>
  <si>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</si>
  <si>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</si>
  <si>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</si>
  <si>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</si>
  <si>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</si>
  <si>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</si>
  <si>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</si>
  <si>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</si>
  <si>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</si>
  <si>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</si>
  <si>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</si>
  <si>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</si>
  <si>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</si>
  <si>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</si>
  <si>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</si>
  <si>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</si>
  <si>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</si>
  <si>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</si>
  <si>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</si>
  <si>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</si>
  <si>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</si>
  <si>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</si>
  <si>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</si>
  <si>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</si>
  <si>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</si>
  <si>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</si>
  <si>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</si>
  <si>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</si>
  <si>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</si>
  <si>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</si>
  <si>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</si>
  <si>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</si>
  <si>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</si>
  <si>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</si>
  <si>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</si>
  <si>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</si>
  <si>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</si>
  <si>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</si>
  <si>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</si>
  <si>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</si>
  <si>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</si>
  <si>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</si>
  <si>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</si>
  <si>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</si>
  <si>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</si>
  <si>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</si>
  <si>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</si>
  <si>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</si>
  <si>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</si>
  <si>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</si>
  <si>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</si>
  <si>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</si>
  <si>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</si>
  <si>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</si>
  <si>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</si>
  <si>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</si>
  <si>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</si>
  <si>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</si>
  <si>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</si>
  <si>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</si>
  <si>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</si>
  <si>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</si>
  <si>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</si>
  <si>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</si>
  <si>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</si>
  <si>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</si>
  <si>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</si>
  <si>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</si>
  <si>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</si>
  <si>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</si>
  <si>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</si>
  <si>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</si>
  <si>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</si>
  <si>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</si>
  <si>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</si>
  <si>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</si>
  <si>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</si>
  <si>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</si>
  <si>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</si>
  <si>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</si>
  <si>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</si>
  <si>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</si>
  <si>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</si>
  <si>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</si>
  <si>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</si>
  <si>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</si>
  <si>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</si>
  <si>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</si>
  <si>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</si>
  <si>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</si>
  <si>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</si>
  <si>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</si>
  <si>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</si>
  <si>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</si>
  <si>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</si>
  <si>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</si>
  <si>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</si>
  <si>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</si>
  <si>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</si>
  <si>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</si>
  <si>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</si>
  <si>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</si>
  <si>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 xml:space="preserve"> 6. Стопански инвентар</t>
  </si>
  <si>
    <t>Други текущи</t>
  </si>
  <si>
    <t>Финансови приходи/разходи, нетно и приходи от финансирания</t>
  </si>
  <si>
    <t>Постъпления / плащания от инвестиционна  дейност</t>
  </si>
  <si>
    <t>Нетни парични потоци от инвестиционна  дейност</t>
  </si>
  <si>
    <t>Други парични потоци от финансова дейност</t>
  </si>
  <si>
    <t>Други изменения</t>
  </si>
  <si>
    <t>Други постъпления / плащания от инвестиционна  дейност</t>
  </si>
  <si>
    <t>Провизии</t>
  </si>
  <si>
    <t>в т.ч. от правителството:</t>
  </si>
  <si>
    <t>Одитор:                                                                        Ганка Бъчварова</t>
  </si>
  <si>
    <t>Спас  Видев</t>
  </si>
  <si>
    <t xml:space="preserve"> 2022 BGN'000</t>
  </si>
  <si>
    <t>Други текущи  активи</t>
  </si>
  <si>
    <t xml:space="preserve"> 2023 BGN'000</t>
  </si>
  <si>
    <t>2022 BGN'000</t>
  </si>
  <si>
    <t>Промени в собствения капитал за 2023 година</t>
  </si>
  <si>
    <t>Остатък на 31.12. 2022 година</t>
  </si>
  <si>
    <t>Преизчислен остатък към 01.01.2022 година</t>
  </si>
  <si>
    <t>Остатък на 1 януари 2022година</t>
  </si>
  <si>
    <t>Промени в собствения капитал за 2022 година</t>
  </si>
  <si>
    <t xml:space="preserve"> 4. Задължения към доставчици и клиенти</t>
  </si>
  <si>
    <t>към  30.06.2023г.</t>
  </si>
  <si>
    <t>Одитор:                                                                                       Деян Константинов</t>
  </si>
  <si>
    <t>Лазар Писков</t>
  </si>
  <si>
    <t>/Спас Видев/</t>
  </si>
  <si>
    <t>/Лазар Писков/</t>
  </si>
  <si>
    <t>СПРАВКА ЗА ДЪЛГОТРАЙНИТЕ (ДЪЛГОСРОЧНИТЕ) АКТИВИ към 30.06.2023 год.</t>
  </si>
  <si>
    <t>СПРАВКА ЗА ВЗЕМАНИЯТА, ЗАДЪЛЖЕНИЯТА И ПРОВИЗИИТЕ към 30.06.2023 год.</t>
  </si>
  <si>
    <t>Одитор:                                                                                                         Деян Константинов</t>
  </si>
  <si>
    <t>Спас Видев</t>
  </si>
  <si>
    <t>към 30.06.2023 г.</t>
  </si>
  <si>
    <t>Деян Константинов</t>
  </si>
  <si>
    <t>Остатък към 30.06.2023 година</t>
  </si>
  <si>
    <t>Одитор:                                                                    Деян Константинов</t>
  </si>
  <si>
    <t>30.06.2022              BGN'000</t>
  </si>
  <si>
    <t>30.06.2023    BGN'000</t>
  </si>
  <si>
    <t>214</t>
  </si>
  <si>
    <t>29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</si>
</sst>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_);_(* \(#,##0\);_(* &quot; &quot;_);_(@_)"/>
    <numFmt numFmtId="180" formatCode="[$-402]dd\ mmmm\ yyyy\ &quot;г.&quot;"/>
    <numFmt numFmtId="181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Arial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7" borderId="2" applyNumberFormat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1" borderId="6" applyNumberFormat="0" applyAlignment="0" applyProtection="0"/>
    <xf numFmtId="0" fontId="23" fillId="21" borderId="2" applyNumberFormat="0" applyAlignment="0" applyProtection="0"/>
    <xf numFmtId="0" fontId="24" fillId="22" borderId="7" applyNumberFormat="0" applyAlignment="0" applyProtection="0"/>
    <xf numFmtId="0" fontId="22" fillId="3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75" fontId="7" fillId="0" borderId="0" xfId="34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33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7" fillId="0" borderId="0" xfId="37" applyFont="1" applyFill="1" applyBorder="1" applyAlignment="1">
      <alignment horizontal="center" vertical="center"/>
      <protection/>
    </xf>
    <xf numFmtId="0" fontId="8" fillId="0" borderId="0" xfId="37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>
      <alignment vertical="center"/>
      <protection/>
    </xf>
    <xf numFmtId="49" fontId="15" fillId="0" borderId="0" xfId="35" applyNumberFormat="1" applyFont="1" applyFill="1" applyBorder="1" applyAlignment="1">
      <alignment horizontal="right" vertical="center"/>
      <protection/>
    </xf>
    <xf numFmtId="0" fontId="7" fillId="0" borderId="0" xfId="37" applyFont="1" applyFill="1" applyBorder="1" applyAlignment="1" quotePrefix="1">
      <alignment horizontal="center" vertical="center"/>
      <protection/>
    </xf>
    <xf numFmtId="0" fontId="7" fillId="0" borderId="0" xfId="34" applyFont="1" applyFill="1">
      <alignment/>
      <protection/>
    </xf>
    <xf numFmtId="175" fontId="7" fillId="0" borderId="0" xfId="34" applyNumberFormat="1" applyFont="1" applyFill="1" applyBorder="1">
      <alignment/>
      <protection/>
    </xf>
    <xf numFmtId="175" fontId="7" fillId="0" borderId="0" xfId="34" applyNumberFormat="1" applyFont="1" applyFill="1">
      <alignment/>
      <protection/>
    </xf>
    <xf numFmtId="0" fontId="15" fillId="0" borderId="0" xfId="34" applyFont="1" applyFill="1" applyBorder="1" applyAlignment="1">
      <alignment vertical="top" wrapText="1"/>
      <protection/>
    </xf>
    <xf numFmtId="0" fontId="17" fillId="0" borderId="0" xfId="34" applyFont="1" applyFill="1" applyBorder="1" applyAlignment="1">
      <alignment vertical="top" wrapText="1"/>
      <protection/>
    </xf>
    <xf numFmtId="0" fontId="8" fillId="0" borderId="0" xfId="34" applyFont="1" applyFill="1">
      <alignment/>
      <protection/>
    </xf>
    <xf numFmtId="175" fontId="8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horizontal="center"/>
      <protection/>
    </xf>
    <xf numFmtId="0" fontId="5" fillId="0" borderId="0" xfId="34" applyFont="1" applyFill="1" applyBorder="1">
      <alignment/>
      <protection/>
    </xf>
    <xf numFmtId="0" fontId="18" fillId="0" borderId="0" xfId="34" applyFont="1" applyFill="1" applyBorder="1">
      <alignment/>
      <protection/>
    </xf>
    <xf numFmtId="0" fontId="18" fillId="0" borderId="0" xfId="34" applyFont="1" applyFill="1">
      <alignment/>
      <protection/>
    </xf>
    <xf numFmtId="175" fontId="7" fillId="0" borderId="0" xfId="34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175" fontId="1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5" fontId="7" fillId="23" borderId="0" xfId="0" applyNumberFormat="1" applyFont="1" applyFill="1" applyBorder="1" applyAlignment="1">
      <alignment horizontal="right"/>
    </xf>
    <xf numFmtId="175" fontId="14" fillId="23" borderId="0" xfId="35" applyNumberFormat="1" applyFont="1" applyFill="1" applyBorder="1" applyAlignment="1">
      <alignment horizontal="center" vertical="center" wrapText="1"/>
      <protection/>
    </xf>
    <xf numFmtId="175" fontId="5" fillId="23" borderId="0" xfId="0" applyNumberFormat="1" applyFont="1" applyFill="1" applyBorder="1" applyAlignment="1">
      <alignment horizontal="right" vertical="center" wrapText="1"/>
    </xf>
    <xf numFmtId="0" fontId="15" fillId="23" borderId="0" xfId="34" applyFont="1" applyFill="1" applyBorder="1" applyAlignment="1">
      <alignment vertical="top" wrapText="1"/>
      <protection/>
    </xf>
    <xf numFmtId="175" fontId="8" fillId="23" borderId="0" xfId="34" applyNumberFormat="1" applyFont="1" applyFill="1" applyBorder="1" applyAlignment="1">
      <alignment horizontal="right"/>
      <protection/>
    </xf>
    <xf numFmtId="175" fontId="7" fillId="23" borderId="0" xfId="34" applyNumberFormat="1" applyFont="1" applyFill="1" applyBorder="1">
      <alignment/>
      <protection/>
    </xf>
    <xf numFmtId="175" fontId="7" fillId="23" borderId="0" xfId="34" applyNumberFormat="1" applyFont="1" applyFill="1" applyBorder="1" applyAlignment="1">
      <alignment horizontal="right"/>
      <protection/>
    </xf>
    <xf numFmtId="0" fontId="12" fillId="23" borderId="0" xfId="34" applyFont="1" applyFill="1" applyBorder="1" applyAlignment="1">
      <alignment horizontal="left" wrapText="1"/>
      <protection/>
    </xf>
    <xf numFmtId="0" fontId="12" fillId="23" borderId="0" xfId="34" applyFont="1" applyFill="1" applyBorder="1">
      <alignment/>
      <protection/>
    </xf>
    <xf numFmtId="0" fontId="8" fillId="23" borderId="0" xfId="33" applyFont="1" applyFill="1" applyBorder="1" applyAlignment="1">
      <alignment horizontal="left" vertical="center"/>
      <protection/>
    </xf>
    <xf numFmtId="0" fontId="5" fillId="2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right"/>
    </xf>
    <xf numFmtId="0" fontId="5" fillId="23" borderId="0" xfId="0" applyFont="1" applyFill="1" applyBorder="1" applyAlignment="1">
      <alignment horizontal="center" vertical="center"/>
    </xf>
    <xf numFmtId="175" fontId="5" fillId="23" borderId="0" xfId="0" applyNumberFormat="1" applyFont="1" applyFill="1" applyBorder="1" applyAlignment="1">
      <alignment horizontal="right"/>
    </xf>
    <xf numFmtId="0" fontId="12" fillId="23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5" fontId="12" fillId="23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5" fontId="1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33" applyFont="1" applyFill="1" applyBorder="1" applyAlignment="1">
      <alignment vertical="center"/>
      <protection/>
    </xf>
    <xf numFmtId="175" fontId="5" fillId="0" borderId="0" xfId="0" applyNumberFormat="1" applyFont="1" applyFill="1" applyBorder="1" applyAlignment="1">
      <alignment horizontal="center" vertical="center" wrapText="1"/>
    </xf>
    <xf numFmtId="0" fontId="13" fillId="0" borderId="0" xfId="33" applyFont="1" applyFill="1" applyBorder="1" applyAlignment="1">
      <alignment horizontal="left" vertical="center"/>
      <protection/>
    </xf>
    <xf numFmtId="0" fontId="17" fillId="0" borderId="0" xfId="33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5" fontId="5" fillId="23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33" applyFont="1" applyFill="1" applyBorder="1" applyAlignment="1">
      <alignment vertical="center"/>
      <protection/>
    </xf>
    <xf numFmtId="49" fontId="19" fillId="0" borderId="0" xfId="33" applyNumberFormat="1" applyFont="1" applyFill="1" applyBorder="1" applyAlignment="1">
      <alignment horizontal="right" vertical="center"/>
      <protection/>
    </xf>
    <xf numFmtId="0" fontId="38" fillId="0" borderId="0" xfId="33" applyFont="1" applyFill="1" applyBorder="1" applyAlignment="1">
      <alignment vertical="center"/>
      <protection/>
    </xf>
    <xf numFmtId="0" fontId="7" fillId="23" borderId="0" xfId="34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1" fillId="0" borderId="0" xfId="34" applyFont="1" applyFill="1" applyBorder="1" applyAlignment="1" applyProtection="1">
      <alignment vertical="top" wrapText="1"/>
      <protection/>
    </xf>
    <xf numFmtId="0" fontId="5" fillId="2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0" fontId="10" fillId="0" borderId="0" xfId="33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34" applyFont="1" applyFill="1" applyBorder="1" applyAlignment="1">
      <alignment vertical="top"/>
      <protection/>
    </xf>
    <xf numFmtId="0" fontId="19" fillId="0" borderId="0" xfId="33" applyNumberFormat="1" applyFont="1" applyFill="1" applyBorder="1" applyAlignment="1">
      <alignment vertical="center"/>
      <protection/>
    </xf>
    <xf numFmtId="0" fontId="7" fillId="0" borderId="0" xfId="34" applyFont="1" applyFill="1" applyBorder="1" applyAlignment="1">
      <alignment horizontal="center" vertical="center"/>
      <protection/>
    </xf>
    <xf numFmtId="0" fontId="16" fillId="0" borderId="0" xfId="37" applyFont="1" applyFill="1" applyBorder="1" applyAlignment="1">
      <alignment horizontal="center" vertical="center"/>
      <protection/>
    </xf>
    <xf numFmtId="175" fontId="7" fillId="0" borderId="0" xfId="34" applyNumberFormat="1" applyFont="1" applyFill="1" applyBorder="1" applyAlignment="1">
      <alignment horizontal="center"/>
      <protection/>
    </xf>
    <xf numFmtId="0" fontId="8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/>
      <protection/>
    </xf>
    <xf numFmtId="0" fontId="12" fillId="23" borderId="0" xfId="33" applyFont="1" applyFill="1" applyBorder="1" applyAlignment="1">
      <alignment horizontal="left" vertical="center"/>
      <protection/>
    </xf>
    <xf numFmtId="0" fontId="5" fillId="0" borderId="0" xfId="35" applyNumberFormat="1" applyFont="1" applyFill="1" applyBorder="1" applyAlignment="1" applyProtection="1">
      <alignment vertical="top"/>
      <protection/>
    </xf>
    <xf numFmtId="0" fontId="5" fillId="0" borderId="0" xfId="35" applyNumberFormat="1" applyFont="1" applyFill="1" applyBorder="1" applyAlignment="1" applyProtection="1">
      <alignment vertical="top"/>
      <protection locked="0"/>
    </xf>
    <xf numFmtId="0" fontId="10" fillId="23" borderId="0" xfId="0" applyFont="1" applyFill="1" applyBorder="1" applyAlignment="1">
      <alignment/>
    </xf>
    <xf numFmtId="0" fontId="13" fillId="23" borderId="0" xfId="0" applyFont="1" applyFill="1" applyBorder="1" applyAlignment="1">
      <alignment horizontal="right"/>
    </xf>
    <xf numFmtId="0" fontId="12" fillId="23" borderId="0" xfId="0" applyFont="1" applyFill="1" applyBorder="1" applyAlignment="1">
      <alignment horizontal="right"/>
    </xf>
    <xf numFmtId="0" fontId="12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3" borderId="0" xfId="35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33" applyFont="1" applyFill="1" applyBorder="1" applyAlignment="1" quotePrefix="1">
      <alignment horizontal="left"/>
      <protection/>
    </xf>
    <xf numFmtId="0" fontId="13" fillId="0" borderId="0" xfId="35" applyNumberFormat="1" applyFont="1" applyFill="1" applyBorder="1" applyAlignment="1" applyProtection="1" quotePrefix="1">
      <alignment horizontal="right" vertical="top"/>
      <protection/>
    </xf>
    <xf numFmtId="0" fontId="13" fillId="0" borderId="0" xfId="35" applyNumberFormat="1" applyFont="1" applyFill="1" applyBorder="1" applyAlignment="1" applyProtection="1">
      <alignment vertical="top"/>
      <protection/>
    </xf>
    <xf numFmtId="0" fontId="5" fillId="0" borderId="0" xfId="35" applyFont="1" applyFill="1" applyAlignment="1">
      <alignment horizontal="left"/>
      <protection/>
    </xf>
    <xf numFmtId="0" fontId="13" fillId="23" borderId="0" xfId="35" applyNumberFormat="1" applyFont="1" applyFill="1" applyBorder="1" applyAlignment="1" applyProtection="1">
      <alignment horizontal="right" vertical="top" wrapText="1"/>
      <protection/>
    </xf>
    <xf numFmtId="0" fontId="13" fillId="23" borderId="0" xfId="35" applyNumberFormat="1" applyFont="1" applyFill="1" applyBorder="1" applyAlignment="1" applyProtection="1">
      <alignment horizontal="center" vertical="top" wrapText="1"/>
      <protection/>
    </xf>
    <xf numFmtId="0" fontId="5" fillId="23" borderId="0" xfId="0" applyFont="1" applyFill="1" applyBorder="1" applyAlignment="1">
      <alignment horizontal="center" vertical="top"/>
    </xf>
    <xf numFmtId="0" fontId="5" fillId="23" borderId="0" xfId="0" applyFont="1" applyFill="1" applyBorder="1" applyAlignment="1">
      <alignment horizontal="right" vertical="top"/>
    </xf>
    <xf numFmtId="0" fontId="12" fillId="23" borderId="0" xfId="35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5" fontId="5" fillId="23" borderId="0" xfId="0" applyNumberFormat="1" applyFont="1" applyFill="1" applyBorder="1" applyAlignment="1">
      <alignment horizontal="left" vertical="center"/>
    </xf>
    <xf numFmtId="175" fontId="8" fillId="0" borderId="0" xfId="34" applyNumberFormat="1" applyFont="1" applyFill="1" applyBorder="1" applyAlignment="1">
      <alignment horizontal="right"/>
      <protection/>
    </xf>
    <xf numFmtId="175" fontId="8" fillId="0" borderId="10" xfId="34" applyNumberFormat="1" applyFont="1" applyFill="1" applyBorder="1" applyAlignment="1">
      <alignment horizontal="right"/>
      <protection/>
    </xf>
    <xf numFmtId="175" fontId="8" fillId="23" borderId="11" xfId="34" applyNumberFormat="1" applyFont="1" applyFill="1" applyBorder="1" applyAlignment="1">
      <alignment horizontal="right"/>
      <protection/>
    </xf>
    <xf numFmtId="175" fontId="7" fillId="23" borderId="11" xfId="34" applyNumberFormat="1" applyFont="1" applyFill="1" applyBorder="1" applyAlignment="1">
      <alignment horizontal="right"/>
      <protection/>
    </xf>
    <xf numFmtId="175" fontId="8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 applyBorder="1" applyAlignment="1">
      <alignment horizontal="center"/>
      <protection/>
    </xf>
    <xf numFmtId="0" fontId="5" fillId="23" borderId="0" xfId="34" applyFont="1" applyFill="1" applyBorder="1">
      <alignment/>
      <protection/>
    </xf>
    <xf numFmtId="0" fontId="7" fillId="23" borderId="0" xfId="34" applyFont="1" applyFill="1" applyBorder="1" applyAlignment="1">
      <alignment horizontal="center"/>
      <protection/>
    </xf>
    <xf numFmtId="0" fontId="18" fillId="23" borderId="0" xfId="34" applyFont="1" applyFill="1" applyBorder="1">
      <alignment/>
      <protection/>
    </xf>
    <xf numFmtId="0" fontId="5" fillId="23" borderId="0" xfId="35" applyNumberFormat="1" applyFont="1" applyFill="1" applyBorder="1" applyAlignment="1" applyProtection="1">
      <alignment horizontal="left" vertical="center"/>
      <protection/>
    </xf>
    <xf numFmtId="0" fontId="5" fillId="23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horizontal="center" vertical="center"/>
      <protection/>
    </xf>
    <xf numFmtId="0" fontId="12" fillId="0" borderId="11" xfId="35" applyNumberFormat="1" applyFont="1" applyFill="1" applyBorder="1" applyAlignment="1" applyProtection="1">
      <alignment vertical="center"/>
      <protection/>
    </xf>
    <xf numFmtId="0" fontId="12" fillId="23" borderId="12" xfId="35" applyNumberFormat="1" applyFont="1" applyFill="1" applyBorder="1" applyAlignment="1" applyProtection="1">
      <alignment horizontal="left" vertical="center"/>
      <protection/>
    </xf>
    <xf numFmtId="0" fontId="5" fillId="23" borderId="12" xfId="35" applyNumberFormat="1" applyFont="1" applyFill="1" applyBorder="1" applyAlignment="1" applyProtection="1">
      <alignment vertical="center"/>
      <protection/>
    </xf>
    <xf numFmtId="0" fontId="5" fillId="23" borderId="12" xfId="0" applyFont="1" applyFill="1" applyBorder="1" applyAlignment="1">
      <alignment/>
    </xf>
    <xf numFmtId="179" fontId="12" fillId="0" borderId="11" xfId="35" applyNumberFormat="1" applyFont="1" applyFill="1" applyBorder="1" applyAlignment="1" applyProtection="1">
      <alignment vertical="center"/>
      <protection/>
    </xf>
    <xf numFmtId="179" fontId="5" fillId="0" borderId="11" xfId="35" applyNumberFormat="1" applyFont="1" applyFill="1" applyBorder="1" applyAlignment="1" applyProtection="1">
      <alignment vertical="center"/>
      <protection/>
    </xf>
    <xf numFmtId="179" fontId="5" fillId="0" borderId="0" xfId="55" applyNumberFormat="1" applyFont="1" applyFill="1" applyBorder="1" applyAlignment="1" applyProtection="1">
      <alignment vertical="center"/>
      <protection/>
    </xf>
    <xf numFmtId="179" fontId="5" fillId="0" borderId="0" xfId="35" applyNumberFormat="1" applyFont="1" applyFill="1" applyBorder="1" applyAlignment="1" applyProtection="1">
      <alignment vertical="center"/>
      <protection/>
    </xf>
    <xf numFmtId="179" fontId="12" fillId="23" borderId="12" xfId="55" applyNumberFormat="1" applyFont="1" applyFill="1" applyBorder="1" applyAlignment="1" applyProtection="1">
      <alignment vertical="center"/>
      <protection/>
    </xf>
    <xf numFmtId="179" fontId="12" fillId="23" borderId="12" xfId="35" applyNumberFormat="1" applyFont="1" applyFill="1" applyBorder="1" applyAlignment="1" applyProtection="1">
      <alignment vertical="center"/>
      <protection/>
    </xf>
    <xf numFmtId="179" fontId="5" fillId="23" borderId="0" xfId="55" applyNumberFormat="1" applyFont="1" applyFill="1" applyBorder="1" applyAlignment="1" applyProtection="1">
      <alignment vertical="center"/>
      <protection/>
    </xf>
    <xf numFmtId="179" fontId="5" fillId="23" borderId="0" xfId="35" applyNumberFormat="1" applyFont="1" applyFill="1" applyBorder="1" applyAlignment="1" applyProtection="1">
      <alignment vertical="center"/>
      <protection/>
    </xf>
    <xf numFmtId="179" fontId="12" fillId="0" borderId="0" xfId="35" applyNumberFormat="1" applyFont="1" applyFill="1" applyBorder="1" applyAlignment="1" applyProtection="1">
      <alignment vertical="center"/>
      <protection/>
    </xf>
    <xf numFmtId="179" fontId="5" fillId="0" borderId="0" xfId="55" applyNumberFormat="1" applyFont="1" applyFill="1" applyBorder="1" applyAlignment="1" applyProtection="1">
      <alignment horizontal="right" vertical="center"/>
      <protection/>
    </xf>
    <xf numFmtId="179" fontId="12" fillId="23" borderId="12" xfId="0" applyNumberFormat="1" applyFont="1" applyFill="1" applyBorder="1" applyAlignment="1">
      <alignment horizontal="right"/>
    </xf>
    <xf numFmtId="179" fontId="13" fillId="23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3" borderId="0" xfId="37" applyFont="1" applyFill="1" applyBorder="1" applyAlignment="1">
      <alignment horizontal="center" vertical="center"/>
      <protection/>
    </xf>
    <xf numFmtId="0" fontId="12" fillId="23" borderId="0" xfId="35" applyNumberFormat="1" applyFont="1" applyFill="1" applyBorder="1" applyAlignment="1" applyProtection="1">
      <alignment horizontal="center" wrapText="1"/>
      <protection/>
    </xf>
    <xf numFmtId="0" fontId="12" fillId="23" borderId="0" xfId="35" applyNumberFormat="1" applyFont="1" applyFill="1" applyBorder="1" applyAlignment="1" applyProtection="1">
      <alignment horizontal="center"/>
      <protection/>
    </xf>
    <xf numFmtId="0" fontId="5" fillId="23" borderId="0" xfId="0" applyFont="1" applyFill="1" applyBorder="1" applyAlignment="1">
      <alignment vertical="center"/>
    </xf>
    <xf numFmtId="0" fontId="8" fillId="23" borderId="14" xfId="33" applyFont="1" applyFill="1" applyBorder="1" applyAlignment="1">
      <alignment vertical="center"/>
      <protection/>
    </xf>
    <xf numFmtId="0" fontId="0" fillId="23" borderId="14" xfId="0" applyFill="1" applyBorder="1" applyAlignment="1">
      <alignment/>
    </xf>
    <xf numFmtId="0" fontId="12" fillId="23" borderId="0" xfId="33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38" fillId="24" borderId="0" xfId="33" applyFont="1" applyFill="1" applyBorder="1" applyAlignment="1">
      <alignment vertical="center"/>
      <protection/>
    </xf>
    <xf numFmtId="0" fontId="5" fillId="23" borderId="0" xfId="0" applyFont="1" applyFill="1" applyBorder="1" applyAlignment="1">
      <alignment horizontal="center"/>
    </xf>
    <xf numFmtId="0" fontId="12" fillId="0" borderId="0" xfId="35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0" fontId="17" fillId="24" borderId="0" xfId="34" applyFont="1" applyFill="1" applyBorder="1" applyAlignment="1">
      <alignment vertical="top" wrapText="1"/>
      <protection/>
    </xf>
    <xf numFmtId="0" fontId="19" fillId="24" borderId="0" xfId="33" applyFont="1" applyFill="1" applyBorder="1" applyAlignment="1">
      <alignment vertical="center"/>
      <protection/>
    </xf>
    <xf numFmtId="0" fontId="13" fillId="24" borderId="0" xfId="33" applyFont="1" applyFill="1" applyBorder="1" applyAlignment="1">
      <alignment vertical="center"/>
      <protection/>
    </xf>
    <xf numFmtId="175" fontId="12" fillId="23" borderId="0" xfId="0" applyNumberFormat="1" applyFont="1" applyFill="1" applyBorder="1" applyAlignment="1">
      <alignment horizontal="right" vertical="center" wrapText="1"/>
    </xf>
    <xf numFmtId="0" fontId="12" fillId="23" borderId="0" xfId="0" applyFont="1" applyFill="1" applyBorder="1" applyAlignment="1">
      <alignment horizontal="left" vertical="center"/>
    </xf>
    <xf numFmtId="0" fontId="12" fillId="23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175" fontId="5" fillId="0" borderId="15" xfId="0" applyNumberFormat="1" applyFont="1" applyFill="1" applyBorder="1" applyAlignment="1">
      <alignment/>
    </xf>
    <xf numFmtId="175" fontId="5" fillId="23" borderId="15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5" fontId="12" fillId="23" borderId="12" xfId="0" applyNumberFormat="1" applyFont="1" applyFill="1" applyBorder="1" applyAlignment="1">
      <alignment/>
    </xf>
    <xf numFmtId="175" fontId="5" fillId="23" borderId="16" xfId="0" applyNumberFormat="1" applyFont="1" applyFill="1" applyBorder="1" applyAlignment="1">
      <alignment/>
    </xf>
    <xf numFmtId="0" fontId="12" fillId="23" borderId="0" xfId="0" applyFont="1" applyFill="1" applyBorder="1" applyAlignment="1">
      <alignment horizontal="center" vertical="center" wrapText="1"/>
    </xf>
    <xf numFmtId="0" fontId="12" fillId="23" borderId="0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3" borderId="0" xfId="0" applyFont="1" applyFill="1" applyBorder="1" applyAlignment="1">
      <alignment/>
    </xf>
    <xf numFmtId="3" fontId="12" fillId="23" borderId="0" xfId="0" applyNumberFormat="1" applyFont="1" applyFill="1" applyBorder="1" applyAlignment="1">
      <alignment/>
    </xf>
    <xf numFmtId="0" fontId="5" fillId="23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5" fontId="12" fillId="23" borderId="0" xfId="36" applyNumberFormat="1" applyFont="1" applyFill="1" applyBorder="1" applyAlignment="1">
      <alignment vertical="center"/>
      <protection/>
    </xf>
    <xf numFmtId="49" fontId="15" fillId="23" borderId="0" xfId="35" applyNumberFormat="1" applyFont="1" applyFill="1" applyBorder="1" applyAlignment="1">
      <alignment horizontal="right" vertical="center" wrapText="1"/>
      <protection/>
    </xf>
    <xf numFmtId="0" fontId="39" fillId="23" borderId="0" xfId="0" applyFont="1" applyFill="1" applyBorder="1" applyAlignment="1">
      <alignment horizontal="left" vertical="center"/>
    </xf>
    <xf numFmtId="175" fontId="5" fillId="0" borderId="0" xfId="36" applyNumberFormat="1" applyFont="1" applyFill="1" applyBorder="1" applyAlignment="1">
      <alignment vertical="center"/>
      <protection/>
    </xf>
    <xf numFmtId="0" fontId="12" fillId="23" borderId="10" xfId="0" applyFont="1" applyFill="1" applyBorder="1" applyAlignment="1">
      <alignment/>
    </xf>
    <xf numFmtId="3" fontId="12" fillId="23" borderId="10" xfId="0" applyNumberFormat="1" applyFont="1" applyFill="1" applyBorder="1" applyAlignment="1">
      <alignment/>
    </xf>
    <xf numFmtId="3" fontId="12" fillId="23" borderId="12" xfId="0" applyNumberFormat="1" applyFont="1" applyFill="1" applyBorder="1" applyAlignment="1">
      <alignment/>
    </xf>
    <xf numFmtId="0" fontId="5" fillId="23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8" fillId="0" borderId="0" xfId="33" applyFont="1" applyFill="1" applyBorder="1" applyAlignment="1">
      <alignment horizontal="left" vertical="center"/>
      <protection/>
    </xf>
    <xf numFmtId="0" fontId="5" fillId="23" borderId="0" xfId="0" applyFont="1" applyFill="1" applyBorder="1" applyAlignment="1">
      <alignment horizontal="center" vertical="center" wrapText="1"/>
    </xf>
    <xf numFmtId="0" fontId="0" fillId="0" borderId="0" xfId="38" applyFill="1" applyAlignment="1">
      <alignment/>
      <protection/>
    </xf>
    <xf numFmtId="0" fontId="42" fillId="0" borderId="13" xfId="38" applyFont="1" applyFill="1" applyBorder="1" applyAlignment="1">
      <alignment horizontal="center" vertical="center" wrapText="1"/>
      <protection/>
    </xf>
    <xf numFmtId="0" fontId="0" fillId="0" borderId="0" xfId="38">
      <alignment/>
      <protection/>
    </xf>
    <xf numFmtId="0" fontId="43" fillId="0" borderId="0" xfId="38" applyFont="1" applyAlignment="1">
      <alignment/>
      <protection/>
    </xf>
    <xf numFmtId="0" fontId="43" fillId="0" borderId="0" xfId="38" applyFont="1" applyFill="1" applyAlignment="1">
      <alignment/>
      <protection/>
    </xf>
    <xf numFmtId="0" fontId="42" fillId="0" borderId="17" xfId="38" applyFont="1" applyFill="1" applyBorder="1" applyAlignment="1">
      <alignment horizontal="center" vertical="center" wrapText="1"/>
      <protection/>
    </xf>
    <xf numFmtId="0" fontId="42" fillId="0" borderId="13" xfId="38" applyFont="1" applyFill="1" applyBorder="1" applyAlignment="1">
      <alignment horizontal="center" vertical="center" wrapText="1"/>
      <protection/>
    </xf>
    <xf numFmtId="0" fontId="42" fillId="0" borderId="18" xfId="38" applyFont="1" applyFill="1" applyBorder="1" applyAlignment="1">
      <alignment/>
      <protection/>
    </xf>
    <xf numFmtId="0" fontId="42" fillId="0" borderId="19" xfId="38" applyFont="1" applyFill="1" applyBorder="1" applyAlignment="1">
      <alignment horizontal="center" vertical="center" wrapText="1"/>
      <protection/>
    </xf>
    <xf numFmtId="0" fontId="44" fillId="0" borderId="18" xfId="38" applyFont="1" applyFill="1" applyBorder="1">
      <alignment/>
      <protection/>
    </xf>
    <xf numFmtId="0" fontId="42" fillId="0" borderId="13" xfId="38" applyNumberFormat="1" applyFont="1" applyFill="1" applyBorder="1" applyAlignment="1" applyProtection="1">
      <alignment vertical="center" wrapText="1"/>
      <protection locked="0"/>
    </xf>
    <xf numFmtId="0" fontId="42" fillId="0" borderId="13" xfId="38" applyNumberFormat="1" applyFont="1" applyFill="1" applyBorder="1" applyAlignment="1" applyProtection="1">
      <alignment/>
      <protection locked="0"/>
    </xf>
    <xf numFmtId="0" fontId="42" fillId="0" borderId="17" xfId="38" applyNumberFormat="1" applyFont="1" applyFill="1" applyBorder="1" applyAlignment="1" applyProtection="1">
      <alignment vertical="center" wrapText="1"/>
      <protection locked="0"/>
    </xf>
    <xf numFmtId="0" fontId="42" fillId="0" borderId="18" xfId="38" applyFont="1" applyFill="1" applyBorder="1">
      <alignment/>
      <protection/>
    </xf>
    <xf numFmtId="0" fontId="42" fillId="0" borderId="13" xfId="38" applyNumberFormat="1" applyFont="1" applyFill="1" applyBorder="1" applyAlignment="1" applyProtection="1">
      <alignment vertical="center" wrapText="1"/>
      <protection locked="0"/>
    </xf>
    <xf numFmtId="0" fontId="42" fillId="0" borderId="13" xfId="38" applyNumberFormat="1" applyFont="1" applyFill="1" applyBorder="1" applyAlignment="1" applyProtection="1">
      <alignment/>
      <protection locked="0"/>
    </xf>
    <xf numFmtId="0" fontId="42" fillId="0" borderId="0" xfId="38" applyNumberFormat="1" applyFont="1" applyFill="1" applyBorder="1" applyAlignment="1" applyProtection="1">
      <alignment/>
      <protection locked="0"/>
    </xf>
    <xf numFmtId="0" fontId="44" fillId="0" borderId="18" xfId="38" applyFont="1" applyFill="1" applyBorder="1">
      <alignment/>
      <protection/>
    </xf>
    <xf numFmtId="0" fontId="44" fillId="0" borderId="13" xfId="38" applyNumberFormat="1" applyFont="1" applyFill="1" applyBorder="1" applyAlignment="1" applyProtection="1">
      <alignment/>
      <protection locked="0"/>
    </xf>
    <xf numFmtId="0" fontId="44" fillId="0" borderId="17" xfId="38" applyNumberFormat="1" applyFont="1" applyFill="1" applyBorder="1" applyAlignment="1" applyProtection="1">
      <alignment/>
      <protection locked="0"/>
    </xf>
    <xf numFmtId="0" fontId="44" fillId="0" borderId="18" xfId="38" applyFont="1" applyFill="1" applyBorder="1" applyAlignment="1">
      <alignment vertical="center"/>
      <protection/>
    </xf>
    <xf numFmtId="0" fontId="42" fillId="0" borderId="18" xfId="38" applyFont="1" applyFill="1" applyBorder="1" applyAlignment="1">
      <alignment vertical="center"/>
      <protection/>
    </xf>
    <xf numFmtId="0" fontId="42" fillId="0" borderId="18" xfId="38" applyFont="1" applyFill="1" applyBorder="1" applyAlignment="1">
      <alignment vertical="center" wrapText="1"/>
      <protection/>
    </xf>
    <xf numFmtId="0" fontId="42" fillId="0" borderId="16" xfId="38" applyNumberFormat="1" applyFont="1" applyFill="1" applyBorder="1" applyAlignment="1" applyProtection="1">
      <alignment vertical="center"/>
      <protection locked="0"/>
    </xf>
    <xf numFmtId="0" fontId="42" fillId="0" borderId="16" xfId="38" applyNumberFormat="1" applyFont="1" applyFill="1" applyBorder="1" applyAlignment="1" applyProtection="1">
      <alignment vertical="center"/>
      <protection locked="0"/>
    </xf>
    <xf numFmtId="0" fontId="42" fillId="0" borderId="16" xfId="38" applyNumberFormat="1" applyFont="1" applyFill="1" applyBorder="1" applyAlignment="1" applyProtection="1">
      <alignment vertical="center" wrapText="1"/>
      <protection locked="0"/>
    </xf>
    <xf numFmtId="0" fontId="42" fillId="0" borderId="20" xfId="38" applyNumberFormat="1" applyFont="1" applyFill="1" applyBorder="1" applyAlignment="1" applyProtection="1">
      <alignment vertical="center" wrapText="1"/>
      <protection locked="0"/>
    </xf>
    <xf numFmtId="0" fontId="44" fillId="0" borderId="21" xfId="38" applyFont="1" applyFill="1" applyBorder="1" applyAlignment="1">
      <alignment vertical="center" wrapText="1"/>
      <protection/>
    </xf>
    <xf numFmtId="0" fontId="42" fillId="0" borderId="13" xfId="38" applyNumberFormat="1" applyFont="1" applyFill="1" applyBorder="1" applyAlignment="1" applyProtection="1">
      <alignment horizontal="center"/>
      <protection locked="0"/>
    </xf>
    <xf numFmtId="0" fontId="42" fillId="0" borderId="17" xfId="38" applyNumberFormat="1" applyFont="1" applyFill="1" applyBorder="1" applyAlignment="1" applyProtection="1">
      <alignment/>
      <protection locked="0"/>
    </xf>
    <xf numFmtId="0" fontId="42" fillId="0" borderId="17" xfId="38" applyNumberFormat="1" applyFont="1" applyFill="1" applyBorder="1" applyAlignment="1" applyProtection="1">
      <alignment/>
      <protection locked="0"/>
    </xf>
    <xf numFmtId="0" fontId="44" fillId="0" borderId="13" xfId="38" applyNumberFormat="1" applyFont="1" applyFill="1" applyBorder="1" applyAlignment="1" applyProtection="1">
      <alignment vertical="center" wrapText="1"/>
      <protection locked="0"/>
    </xf>
    <xf numFmtId="0" fontId="44" fillId="0" borderId="17" xfId="38" applyNumberFormat="1" applyFont="1" applyFill="1" applyBorder="1" applyAlignment="1" applyProtection="1">
      <alignment vertical="center" wrapText="1"/>
      <protection locked="0"/>
    </xf>
    <xf numFmtId="0" fontId="44" fillId="0" borderId="22" xfId="38" applyFont="1" applyFill="1" applyBorder="1">
      <alignment/>
      <protection/>
    </xf>
    <xf numFmtId="0" fontId="0" fillId="0" borderId="0" xfId="38" applyFont="1">
      <alignment/>
      <protection/>
    </xf>
    <xf numFmtId="0" fontId="0" fillId="0" borderId="0" xfId="38" applyFont="1" applyAlignment="1">
      <alignment/>
      <protection/>
    </xf>
    <xf numFmtId="0" fontId="0" fillId="0" borderId="0" xfId="38" applyFont="1" applyFill="1" applyAlignment="1">
      <alignment horizontal="center"/>
      <protection/>
    </xf>
    <xf numFmtId="0" fontId="0" fillId="0" borderId="0" xfId="38" applyFont="1" applyFill="1" applyAlignment="1">
      <alignment/>
      <protection/>
    </xf>
    <xf numFmtId="0" fontId="0" fillId="0" borderId="0" xfId="38" applyFont="1" applyFill="1">
      <alignment/>
      <protection/>
    </xf>
    <xf numFmtId="0" fontId="0" fillId="0" borderId="23" xfId="38" applyFont="1" applyFill="1" applyBorder="1" applyAlignment="1">
      <alignment horizontal="center" vertical="center" wrapText="1"/>
      <protection/>
    </xf>
    <xf numFmtId="0" fontId="0" fillId="0" borderId="24" xfId="38" applyFont="1" applyFill="1" applyBorder="1" applyAlignment="1">
      <alignment horizontal="center" vertical="center" wrapText="1"/>
      <protection/>
    </xf>
    <xf numFmtId="0" fontId="43" fillId="0" borderId="18" xfId="38" applyFont="1" applyFill="1" applyBorder="1">
      <alignment/>
      <protection/>
    </xf>
    <xf numFmtId="0" fontId="0" fillId="0" borderId="13" xfId="38" applyNumberFormat="1" applyFont="1" applyFill="1" applyBorder="1" applyAlignment="1" applyProtection="1">
      <alignment horizontal="left"/>
      <protection locked="0"/>
    </xf>
    <xf numFmtId="0" fontId="0" fillId="0" borderId="17" xfId="38" applyNumberFormat="1" applyFont="1" applyFill="1" applyBorder="1" applyAlignment="1" applyProtection="1">
      <alignment horizontal="left"/>
      <protection locked="0"/>
    </xf>
    <xf numFmtId="0" fontId="0" fillId="0" borderId="18" xfId="38" applyFont="1" applyFill="1" applyBorder="1" applyAlignment="1">
      <alignment vertical="center" wrapText="1"/>
      <protection/>
    </xf>
    <xf numFmtId="0" fontId="0" fillId="0" borderId="16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38" applyNumberFormat="1" applyFont="1" applyFill="1" applyBorder="1" applyAlignment="1" applyProtection="1">
      <alignment horizontal="right"/>
      <protection locked="0"/>
    </xf>
    <xf numFmtId="0" fontId="0" fillId="0" borderId="20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38" applyFont="1" applyFill="1" applyBorder="1">
      <alignment/>
      <protection/>
    </xf>
    <xf numFmtId="0" fontId="0" fillId="0" borderId="13" xfId="38" applyNumberFormat="1" applyFont="1" applyFill="1" applyBorder="1" applyAlignment="1" applyProtection="1">
      <alignment horizontal="right"/>
      <protection locked="0"/>
    </xf>
    <xf numFmtId="0" fontId="0" fillId="0" borderId="17" xfId="38" applyNumberFormat="1" applyFont="1" applyFill="1" applyBorder="1" applyAlignment="1" applyProtection="1">
      <alignment horizontal="right"/>
      <protection locked="0"/>
    </xf>
    <xf numFmtId="0" fontId="0" fillId="0" borderId="13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38" applyFont="1" applyFill="1" applyBorder="1" applyAlignment="1">
      <alignment/>
      <protection/>
    </xf>
    <xf numFmtId="0" fontId="43" fillId="0" borderId="13" xfId="38" applyNumberFormat="1" applyFont="1" applyFill="1" applyBorder="1" applyAlignment="1" applyProtection="1">
      <alignment horizontal="right"/>
      <protection locked="0"/>
    </xf>
    <xf numFmtId="0" fontId="43" fillId="0" borderId="17" xfId="38" applyNumberFormat="1" applyFont="1" applyFill="1" applyBorder="1" applyAlignment="1" applyProtection="1">
      <alignment horizontal="right"/>
      <protection locked="0"/>
    </xf>
    <xf numFmtId="0" fontId="0" fillId="0" borderId="25" xfId="38" applyFont="1" applyFill="1" applyBorder="1">
      <alignment/>
      <protection/>
    </xf>
    <xf numFmtId="0" fontId="43" fillId="0" borderId="16" xfId="38" applyNumberFormat="1" applyFont="1" applyFill="1" applyBorder="1" applyAlignment="1" applyProtection="1">
      <alignment horizontal="right"/>
      <protection locked="0"/>
    </xf>
    <xf numFmtId="0" fontId="43" fillId="0" borderId="20" xfId="38" applyNumberFormat="1" applyFont="1" applyFill="1" applyBorder="1" applyAlignment="1" applyProtection="1">
      <alignment horizontal="right"/>
      <protection locked="0"/>
    </xf>
    <xf numFmtId="0" fontId="43" fillId="0" borderId="26" xfId="38" applyFont="1" applyFill="1" applyBorder="1">
      <alignment/>
      <protection/>
    </xf>
    <xf numFmtId="0" fontId="43" fillId="0" borderId="27" xfId="38" applyNumberFormat="1" applyFont="1" applyFill="1" applyBorder="1" applyAlignment="1" applyProtection="1">
      <alignment horizontal="right"/>
      <protection locked="0"/>
    </xf>
    <xf numFmtId="0" fontId="43" fillId="0" borderId="28" xfId="38" applyNumberFormat="1" applyFont="1" applyFill="1" applyBorder="1" applyAlignment="1" applyProtection="1">
      <alignment horizontal="right"/>
      <protection locked="0"/>
    </xf>
    <xf numFmtId="0" fontId="0" fillId="0" borderId="0" xfId="38" applyFont="1" applyBorder="1" applyAlignment="1">
      <alignment/>
      <protection/>
    </xf>
    <xf numFmtId="49" fontId="0" fillId="0" borderId="0" xfId="38" applyNumberFormat="1" applyFont="1" applyBorder="1" applyAlignment="1">
      <alignment horizontal="right"/>
      <protection/>
    </xf>
    <xf numFmtId="0" fontId="0" fillId="0" borderId="0" xfId="38" applyFont="1" applyBorder="1">
      <alignment/>
      <protection/>
    </xf>
    <xf numFmtId="0" fontId="43" fillId="0" borderId="0" xfId="38" applyFont="1" applyFill="1" applyBorder="1">
      <alignment/>
      <protection/>
    </xf>
    <xf numFmtId="49" fontId="0" fillId="0" borderId="0" xfId="38" applyNumberFormat="1" applyFont="1" applyFill="1" applyBorder="1" applyAlignment="1">
      <alignment horizontal="right"/>
      <protection/>
    </xf>
    <xf numFmtId="0" fontId="0" fillId="0" borderId="29" xfId="38" applyFont="1" applyFill="1" applyBorder="1" applyAlignment="1">
      <alignment horizontal="center" vertical="center" wrapText="1"/>
      <protection/>
    </xf>
    <xf numFmtId="0" fontId="43" fillId="0" borderId="13" xfId="38" applyNumberFormat="1" applyFont="1" applyFill="1" applyBorder="1" applyAlignment="1" applyProtection="1">
      <alignment horizontal="left"/>
      <protection locked="0"/>
    </xf>
    <xf numFmtId="0" fontId="0" fillId="0" borderId="21" xfId="38" applyFont="1" applyFill="1" applyBorder="1">
      <alignment/>
      <protection/>
    </xf>
    <xf numFmtId="0" fontId="0" fillId="0" borderId="25" xfId="38" applyFont="1" applyBorder="1">
      <alignment/>
      <protection/>
    </xf>
    <xf numFmtId="0" fontId="0" fillId="0" borderId="30" xfId="38" applyFont="1" applyBorder="1">
      <alignment/>
      <protection/>
    </xf>
    <xf numFmtId="0" fontId="43" fillId="0" borderId="25" xfId="38" applyFont="1" applyFill="1" applyBorder="1">
      <alignment/>
      <protection/>
    </xf>
    <xf numFmtId="0" fontId="0" fillId="0" borderId="0" xfId="38" applyFont="1" applyFill="1" applyBorder="1">
      <alignment/>
      <protection/>
    </xf>
    <xf numFmtId="0" fontId="0" fillId="0" borderId="30" xfId="38" applyFont="1" applyFill="1" applyBorder="1">
      <alignment/>
      <protection/>
    </xf>
    <xf numFmtId="0" fontId="43" fillId="0" borderId="21" xfId="38" applyFont="1" applyFill="1" applyBorder="1">
      <alignment/>
      <protection/>
    </xf>
    <xf numFmtId="0" fontId="0" fillId="21" borderId="26" xfId="38" applyFont="1" applyFill="1" applyBorder="1" applyAlignment="1">
      <alignment/>
      <protection/>
    </xf>
    <xf numFmtId="49" fontId="0" fillId="21" borderId="27" xfId="38" applyNumberFormat="1" applyFont="1" applyFill="1" applyBorder="1" applyAlignment="1">
      <alignment horizontal="right"/>
      <protection/>
    </xf>
    <xf numFmtId="0" fontId="0" fillId="21" borderId="27" xfId="38" applyFont="1" applyFill="1" applyBorder="1" applyAlignment="1">
      <alignment/>
      <protection/>
    </xf>
    <xf numFmtId="0" fontId="0" fillId="21" borderId="31" xfId="38" applyFont="1" applyFill="1" applyBorder="1">
      <alignment/>
      <protection/>
    </xf>
    <xf numFmtId="0" fontId="0" fillId="21" borderId="32" xfId="38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3" borderId="12" xfId="0" applyFont="1" applyFill="1" applyBorder="1" applyAlignment="1">
      <alignment/>
    </xf>
    <xf numFmtId="0" fontId="44" fillId="0" borderId="13" xfId="38" applyNumberFormat="1" applyFont="1" applyFill="1" applyBorder="1" applyAlignment="1" applyProtection="1">
      <alignment/>
      <protection locked="0"/>
    </xf>
    <xf numFmtId="0" fontId="5" fillId="0" borderId="0" xfId="34" applyFont="1" applyFill="1">
      <alignment/>
      <protection/>
    </xf>
    <xf numFmtId="175" fontId="12" fillId="23" borderId="0" xfId="0" applyNumberFormat="1" applyFont="1" applyFill="1" applyBorder="1" applyAlignment="1">
      <alignment horizontal="center"/>
    </xf>
    <xf numFmtId="175" fontId="12" fillId="24" borderId="0" xfId="0" applyNumberFormat="1" applyFont="1" applyFill="1" applyBorder="1" applyAlignment="1">
      <alignment horizontal="right" vertical="center" wrapText="1"/>
    </xf>
    <xf numFmtId="0" fontId="8" fillId="23" borderId="0" xfId="34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left"/>
      <protection/>
    </xf>
    <xf numFmtId="179" fontId="12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175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24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5" fontId="57" fillId="0" borderId="0" xfId="0" applyNumberFormat="1" applyFont="1" applyFill="1" applyBorder="1" applyAlignment="1">
      <alignment horizontal="right"/>
    </xf>
    <xf numFmtId="0" fontId="56" fillId="0" borderId="0" xfId="33" applyFont="1" applyFill="1" applyBorder="1" applyAlignment="1">
      <alignment vertical="center"/>
      <protection/>
    </xf>
    <xf numFmtId="0" fontId="59" fillId="0" borderId="0" xfId="33" applyFont="1" applyFill="1" applyBorder="1" applyAlignment="1">
      <alignment vertical="center"/>
      <protection/>
    </xf>
    <xf numFmtId="0" fontId="60" fillId="0" borderId="0" xfId="0" applyFont="1" applyFill="1" applyBorder="1" applyAlignment="1">
      <alignment horizontal="left" vertical="center"/>
    </xf>
    <xf numFmtId="0" fontId="59" fillId="0" borderId="0" xfId="33" applyFont="1" applyFill="1" applyBorder="1" applyAlignment="1">
      <alignment horizontal="left" vertical="center"/>
      <protection/>
    </xf>
    <xf numFmtId="49" fontId="60" fillId="0" borderId="0" xfId="0" applyNumberFormat="1" applyFont="1" applyFill="1" applyBorder="1" applyAlignment="1">
      <alignment horizontal="right" vertical="center"/>
    </xf>
    <xf numFmtId="0" fontId="57" fillId="0" borderId="0" xfId="33" applyFont="1" applyFill="1" applyBorder="1" applyAlignment="1">
      <alignment vertical="center"/>
      <protection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6" fillId="0" borderId="0" xfId="33" applyNumberFormat="1" applyFont="1" applyFill="1" applyBorder="1" applyAlignment="1">
      <alignment horizontal="right" vertical="center"/>
      <protection/>
    </xf>
    <xf numFmtId="0" fontId="57" fillId="0" borderId="0" xfId="0" applyFont="1" applyFill="1" applyBorder="1" applyAlignment="1">
      <alignment horizontal="center"/>
    </xf>
    <xf numFmtId="0" fontId="56" fillId="0" borderId="0" xfId="33" applyFont="1" applyFill="1" applyBorder="1" applyAlignment="1">
      <alignment horizontal="center" vertical="center"/>
      <protection/>
    </xf>
    <xf numFmtId="49" fontId="56" fillId="0" borderId="0" xfId="33" applyNumberFormat="1" applyFont="1" applyFill="1" applyBorder="1" applyAlignment="1">
      <alignment horizontal="left" vertical="center"/>
      <protection/>
    </xf>
    <xf numFmtId="175" fontId="57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57" fillId="0" borderId="0" xfId="35" applyNumberFormat="1" applyFont="1" applyFill="1" applyBorder="1" applyAlignment="1" applyProtection="1">
      <alignment vertical="top"/>
      <protection/>
    </xf>
    <xf numFmtId="1" fontId="42" fillId="0" borderId="13" xfId="38" applyNumberFormat="1" applyFont="1" applyFill="1" applyBorder="1" applyAlignment="1" applyProtection="1">
      <alignment/>
      <protection locked="0"/>
    </xf>
    <xf numFmtId="1" fontId="42" fillId="0" borderId="17" xfId="38" applyNumberFormat="1" applyFont="1" applyFill="1" applyBorder="1" applyAlignment="1" applyProtection="1">
      <alignment vertical="center" wrapText="1"/>
      <protection locked="0"/>
    </xf>
    <xf numFmtId="1" fontId="44" fillId="0" borderId="13" xfId="38" applyNumberFormat="1" applyFont="1" applyFill="1" applyBorder="1" applyAlignment="1" applyProtection="1">
      <alignment/>
      <protection locked="0"/>
    </xf>
    <xf numFmtId="1" fontId="42" fillId="0" borderId="13" xfId="38" applyNumberFormat="1" applyFont="1" applyFill="1" applyBorder="1" applyAlignment="1" applyProtection="1">
      <alignment/>
      <protection locked="0"/>
    </xf>
    <xf numFmtId="1" fontId="42" fillId="0" borderId="13" xfId="38" applyNumberFormat="1" applyFont="1" applyFill="1" applyBorder="1" applyAlignment="1" applyProtection="1">
      <alignment vertical="center" wrapText="1"/>
      <protection locked="0"/>
    </xf>
    <xf numFmtId="1" fontId="44" fillId="0" borderId="17" xfId="38" applyNumberFormat="1" applyFont="1" applyFill="1" applyBorder="1" applyAlignment="1" applyProtection="1">
      <alignment/>
      <protection locked="0"/>
    </xf>
    <xf numFmtId="1" fontId="42" fillId="0" borderId="13" xfId="38" applyNumberFormat="1" applyFont="1" applyFill="1" applyBorder="1" applyAlignment="1" applyProtection="1">
      <alignment vertical="center" wrapText="1"/>
      <protection locked="0"/>
    </xf>
    <xf numFmtId="1" fontId="44" fillId="0" borderId="33" xfId="38" applyNumberFormat="1" applyFont="1" applyFill="1" applyBorder="1" applyAlignment="1" applyProtection="1">
      <alignment/>
      <protection locked="0"/>
    </xf>
    <xf numFmtId="1" fontId="44" fillId="0" borderId="34" xfId="38" applyNumberFormat="1" applyFont="1" applyFill="1" applyBorder="1" applyAlignment="1" applyProtection="1">
      <alignment/>
      <protection locked="0"/>
    </xf>
    <xf numFmtId="49" fontId="10" fillId="0" borderId="0" xfId="33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12" fillId="23" borderId="0" xfId="0" applyFont="1" applyFill="1" applyBorder="1" applyAlignment="1">
      <alignment horizontal="center" wrapText="1"/>
    </xf>
    <xf numFmtId="0" fontId="5" fillId="23" borderId="0" xfId="0" applyFont="1" applyFill="1" applyBorder="1" applyAlignment="1">
      <alignment horizontal="center" wrapText="1"/>
    </xf>
    <xf numFmtId="0" fontId="12" fillId="0" borderId="0" xfId="35" applyNumberFormat="1" applyFont="1" applyFill="1" applyBorder="1" applyAlignment="1" applyProtection="1">
      <alignment horizontal="left" vertical="center"/>
      <protection/>
    </xf>
    <xf numFmtId="175" fontId="61" fillId="0" borderId="0" xfId="0" applyNumberFormat="1" applyFont="1" applyFill="1" applyBorder="1" applyAlignment="1">
      <alignment horizontal="right"/>
    </xf>
    <xf numFmtId="175" fontId="61" fillId="23" borderId="0" xfId="0" applyNumberFormat="1" applyFont="1" applyFill="1" applyBorder="1" applyAlignment="1">
      <alignment horizontal="right"/>
    </xf>
    <xf numFmtId="175" fontId="57" fillId="23" borderId="0" xfId="0" applyNumberFormat="1" applyFont="1" applyFill="1" applyBorder="1" applyAlignment="1">
      <alignment/>
    </xf>
    <xf numFmtId="175" fontId="12" fillId="24" borderId="0" xfId="35" applyNumberFormat="1" applyFont="1" applyFill="1" applyBorder="1" applyAlignment="1">
      <alignment horizontal="right" vertical="center" wrapText="1"/>
      <protection/>
    </xf>
    <xf numFmtId="175" fontId="62" fillId="0" borderId="0" xfId="34" applyNumberFormat="1" applyFont="1" applyFill="1" applyBorder="1" applyAlignment="1">
      <alignment horizontal="right"/>
      <protection/>
    </xf>
    <xf numFmtId="175" fontId="63" fillId="23" borderId="0" xfId="34" applyNumberFormat="1" applyFont="1" applyFill="1" applyBorder="1" applyAlignment="1">
      <alignment horizontal="right"/>
      <protection/>
    </xf>
    <xf numFmtId="175" fontId="63" fillId="0" borderId="0" xfId="34" applyNumberFormat="1" applyFont="1" applyFill="1" applyBorder="1" applyAlignment="1">
      <alignment horizontal="right"/>
      <protection/>
    </xf>
    <xf numFmtId="175" fontId="62" fillId="23" borderId="11" xfId="34" applyNumberFormat="1" applyFont="1" applyFill="1" applyBorder="1" applyAlignment="1">
      <alignment horizontal="right"/>
      <protection/>
    </xf>
    <xf numFmtId="175" fontId="62" fillId="23" borderId="0" xfId="34" applyNumberFormat="1" applyFont="1" applyFill="1" applyBorder="1" applyAlignment="1">
      <alignment horizontal="right"/>
      <protection/>
    </xf>
    <xf numFmtId="0" fontId="64" fillId="0" borderId="13" xfId="38" applyNumberFormat="1" applyFont="1" applyFill="1" applyBorder="1" applyAlignment="1" applyProtection="1">
      <alignment/>
      <protection locked="0"/>
    </xf>
    <xf numFmtId="0" fontId="42" fillId="0" borderId="0" xfId="38" applyNumberFormat="1" applyFont="1" applyFill="1" applyBorder="1" applyAlignment="1" applyProtection="1">
      <alignment/>
      <protection locked="0"/>
    </xf>
    <xf numFmtId="1" fontId="42" fillId="0" borderId="17" xfId="38" applyNumberFormat="1" applyFont="1" applyFill="1" applyBorder="1" applyAlignment="1" applyProtection="1">
      <alignment vertical="center" wrapText="1"/>
      <protection locked="0"/>
    </xf>
    <xf numFmtId="175" fontId="7" fillId="0" borderId="0" xfId="34" applyNumberFormat="1" applyFont="1" applyFill="1" applyBorder="1" applyAlignment="1">
      <alignment horizontal="right"/>
      <protection/>
    </xf>
    <xf numFmtId="175" fontId="8" fillId="23" borderId="11" xfId="34" applyNumberFormat="1" applyFont="1" applyFill="1" applyBorder="1" applyAlignment="1">
      <alignment horizontal="right"/>
      <protection/>
    </xf>
    <xf numFmtId="175" fontId="7" fillId="23" borderId="0" xfId="34" applyNumberFormat="1" applyFont="1" applyFill="1" applyBorder="1" applyAlignment="1">
      <alignment horizontal="right"/>
      <protection/>
    </xf>
    <xf numFmtId="0" fontId="7" fillId="0" borderId="0" xfId="34" applyFont="1" applyFill="1">
      <alignment/>
      <protection/>
    </xf>
    <xf numFmtId="0" fontId="0" fillId="0" borderId="25" xfId="38" applyFont="1" applyBorder="1" applyAlignment="1">
      <alignment horizontal="right"/>
      <protection/>
    </xf>
    <xf numFmtId="49" fontId="5" fillId="0" borderId="0" xfId="0" applyNumberFormat="1" applyFont="1" applyFill="1" applyBorder="1" applyAlignment="1">
      <alignment horizontal="left"/>
    </xf>
    <xf numFmtId="175" fontId="8" fillId="23" borderId="0" xfId="34" applyNumberFormat="1" applyFont="1" applyFill="1" applyBorder="1" applyAlignment="1">
      <alignment horizontal="right"/>
      <protection/>
    </xf>
    <xf numFmtId="175" fontId="12" fillId="23" borderId="0" xfId="0" applyNumberFormat="1" applyFont="1" applyFill="1" applyBorder="1" applyAlignment="1">
      <alignment horizontal="right" vertical="center" wrapText="1"/>
    </xf>
    <xf numFmtId="175" fontId="5" fillId="23" borderId="0" xfId="0" applyNumberFormat="1" applyFont="1" applyFill="1" applyBorder="1" applyAlignment="1">
      <alignment horizontal="right" vertical="center" wrapText="1"/>
    </xf>
    <xf numFmtId="0" fontId="12" fillId="23" borderId="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 wrapText="1"/>
    </xf>
    <xf numFmtId="175" fontId="15" fillId="23" borderId="0" xfId="35" applyNumberFormat="1" applyFont="1" applyFill="1" applyBorder="1" applyAlignment="1">
      <alignment horizontal="center" vertical="center" wrapText="1"/>
      <protection/>
    </xf>
    <xf numFmtId="175" fontId="12" fillId="23" borderId="0" xfId="0" applyNumberFormat="1" applyFont="1" applyFill="1" applyBorder="1" applyAlignment="1">
      <alignment horizontal="center" vertical="center" wrapText="1"/>
    </xf>
    <xf numFmtId="175" fontId="12" fillId="23" borderId="0" xfId="0" applyNumberFormat="1" applyFont="1" applyFill="1" applyBorder="1" applyAlignment="1">
      <alignment horizontal="center" vertical="center" wrapText="1"/>
    </xf>
    <xf numFmtId="0" fontId="12" fillId="23" borderId="0" xfId="33" applyFont="1" applyFill="1" applyBorder="1" applyAlignment="1">
      <alignment horizontal="left" vertical="center"/>
      <protection/>
    </xf>
    <xf numFmtId="0" fontId="5" fillId="23" borderId="0" xfId="0" applyFont="1" applyFill="1" applyBorder="1" applyAlignment="1">
      <alignment horizontal="left" vertical="center"/>
    </xf>
    <xf numFmtId="0" fontId="12" fillId="23" borderId="0" xfId="35" applyNumberFormat="1" applyFont="1" applyFill="1" applyBorder="1" applyAlignment="1" applyProtection="1">
      <alignment horizontal="center" wrapText="1"/>
      <protection/>
    </xf>
    <xf numFmtId="0" fontId="12" fillId="23" borderId="0" xfId="35" applyNumberFormat="1" applyFont="1" applyFill="1" applyBorder="1" applyAlignment="1" applyProtection="1">
      <alignment horizontal="center"/>
      <protection/>
    </xf>
    <xf numFmtId="0" fontId="12" fillId="23" borderId="0" xfId="35" applyNumberFormat="1" applyFont="1" applyFill="1" applyBorder="1" applyAlignment="1" applyProtection="1">
      <alignment horizontal="center" vertical="top" wrapText="1"/>
      <protection/>
    </xf>
    <xf numFmtId="0" fontId="12" fillId="23" borderId="0" xfId="35" applyNumberFormat="1" applyFont="1" applyFill="1" applyBorder="1" applyAlignment="1" applyProtection="1">
      <alignment horizontal="center" vertical="top"/>
      <protection/>
    </xf>
    <xf numFmtId="0" fontId="13" fillId="23" borderId="0" xfId="35" applyNumberFormat="1" applyFont="1" applyFill="1" applyBorder="1" applyAlignment="1" applyProtection="1">
      <alignment horizontal="right" vertical="top" wrapText="1"/>
      <protection/>
    </xf>
    <xf numFmtId="0" fontId="5" fillId="23" borderId="0" xfId="0" applyFont="1" applyFill="1" applyBorder="1" applyAlignment="1">
      <alignment horizontal="right" vertical="top"/>
    </xf>
    <xf numFmtId="0" fontId="13" fillId="23" borderId="0" xfId="35" applyNumberFormat="1" applyFont="1" applyFill="1" applyBorder="1" applyAlignment="1" applyProtection="1">
      <alignment horizontal="center" vertical="top" wrapText="1"/>
      <protection/>
    </xf>
    <xf numFmtId="0" fontId="8" fillId="23" borderId="0" xfId="37" applyFont="1" applyFill="1" applyBorder="1" applyAlignment="1">
      <alignment horizontal="center" vertical="center"/>
      <protection/>
    </xf>
    <xf numFmtId="0" fontId="11" fillId="23" borderId="0" xfId="0" applyFont="1" applyFill="1" applyBorder="1" applyAlignment="1">
      <alignment horizontal="center" vertical="center" wrapText="1"/>
    </xf>
    <xf numFmtId="175" fontId="8" fillId="23" borderId="0" xfId="0" applyNumberFormat="1" applyFont="1" applyFill="1" applyBorder="1" applyAlignment="1">
      <alignment horizontal="right" vertical="center" wrapText="1"/>
    </xf>
    <xf numFmtId="175" fontId="7" fillId="23" borderId="0" xfId="0" applyNumberFormat="1" applyFont="1" applyFill="1" applyBorder="1" applyAlignment="1">
      <alignment horizontal="right" vertical="center" wrapText="1"/>
    </xf>
    <xf numFmtId="0" fontId="42" fillId="0" borderId="21" xfId="38" applyFont="1" applyFill="1" applyBorder="1" applyAlignment="1">
      <alignment horizontal="left" vertical="center" wrapText="1"/>
      <protection/>
    </xf>
    <xf numFmtId="0" fontId="42" fillId="0" borderId="35" xfId="38" applyFont="1" applyFill="1" applyBorder="1" applyAlignment="1">
      <alignment horizontal="left" vertical="center" wrapText="1"/>
      <protection/>
    </xf>
    <xf numFmtId="0" fontId="42" fillId="0" borderId="16" xfId="38" applyNumberFormat="1" applyFont="1" applyFill="1" applyBorder="1" applyAlignment="1" applyProtection="1">
      <alignment vertical="center"/>
      <protection locked="0"/>
    </xf>
    <xf numFmtId="0" fontId="42" fillId="0" borderId="19" xfId="38" applyNumberFormat="1" applyFont="1" applyFill="1" applyBorder="1" applyAlignment="1" applyProtection="1">
      <alignment vertical="center"/>
      <protection locked="0"/>
    </xf>
    <xf numFmtId="0" fontId="42" fillId="0" borderId="16" xfId="38" applyNumberFormat="1" applyFont="1" applyFill="1" applyBorder="1" applyAlignment="1" applyProtection="1">
      <alignment/>
      <protection locked="0"/>
    </xf>
    <xf numFmtId="0" fontId="42" fillId="0" borderId="19" xfId="38" applyNumberFormat="1" applyFont="1" applyFill="1" applyBorder="1" applyAlignment="1" applyProtection="1">
      <alignment/>
      <protection locked="0"/>
    </xf>
    <xf numFmtId="0" fontId="42" fillId="0" borderId="20" xfId="38" applyNumberFormat="1" applyFont="1" applyFill="1" applyBorder="1" applyAlignment="1" applyProtection="1">
      <alignment/>
      <protection locked="0"/>
    </xf>
    <xf numFmtId="0" fontId="42" fillId="0" borderId="36" xfId="38" applyNumberFormat="1" applyFont="1" applyFill="1" applyBorder="1" applyAlignment="1" applyProtection="1">
      <alignment/>
      <protection locked="0"/>
    </xf>
    <xf numFmtId="0" fontId="42" fillId="0" borderId="16" xfId="38" applyNumberFormat="1" applyFont="1" applyFill="1" applyBorder="1" applyAlignment="1" applyProtection="1">
      <alignment vertical="center"/>
      <protection locked="0"/>
    </xf>
    <xf numFmtId="0" fontId="42" fillId="0" borderId="19" xfId="38" applyNumberFormat="1" applyFont="1" applyFill="1" applyBorder="1" applyAlignment="1" applyProtection="1">
      <alignment vertical="center"/>
      <protection locked="0"/>
    </xf>
    <xf numFmtId="0" fontId="42" fillId="0" borderId="16" xfId="38" applyNumberFormat="1" applyFont="1" applyFill="1" applyBorder="1" applyAlignment="1" applyProtection="1">
      <alignment vertical="center" wrapText="1"/>
      <protection locked="0"/>
    </xf>
    <xf numFmtId="0" fontId="42" fillId="0" borderId="19" xfId="38" applyNumberFormat="1" applyFont="1" applyFill="1" applyBorder="1" applyAlignment="1" applyProtection="1">
      <alignment vertical="center" wrapText="1"/>
      <protection locked="0"/>
    </xf>
    <xf numFmtId="0" fontId="42" fillId="0" borderId="20" xfId="38" applyNumberFormat="1" applyFont="1" applyFill="1" applyBorder="1" applyAlignment="1" applyProtection="1">
      <alignment vertical="center" wrapText="1"/>
      <protection locked="0"/>
    </xf>
    <xf numFmtId="0" fontId="42" fillId="0" borderId="36" xfId="38" applyNumberFormat="1" applyFont="1" applyFill="1" applyBorder="1" applyAlignment="1" applyProtection="1">
      <alignment vertical="center" wrapText="1"/>
      <protection locked="0"/>
    </xf>
    <xf numFmtId="0" fontId="42" fillId="0" borderId="24" xfId="38" applyFont="1" applyFill="1" applyBorder="1" applyAlignment="1">
      <alignment horizontal="center" vertical="center" wrapText="1"/>
      <protection/>
    </xf>
    <xf numFmtId="0" fontId="42" fillId="0" borderId="13" xfId="38" applyFont="1" applyFill="1" applyBorder="1" applyAlignment="1">
      <alignment horizontal="center" vertical="center" wrapText="1"/>
      <protection/>
    </xf>
    <xf numFmtId="0" fontId="42" fillId="0" borderId="13" xfId="38" applyFont="1" applyFill="1" applyBorder="1" applyAlignment="1">
      <alignment horizontal="center" vertical="center" wrapText="1"/>
      <protection/>
    </xf>
    <xf numFmtId="49" fontId="42" fillId="0" borderId="13" xfId="38" applyNumberFormat="1" applyFont="1" applyFill="1" applyBorder="1" applyAlignment="1">
      <alignment horizontal="center" vertical="center" wrapText="1"/>
      <protection/>
    </xf>
    <xf numFmtId="0" fontId="42" fillId="0" borderId="18" xfId="38" applyFont="1" applyFill="1" applyBorder="1" applyAlignment="1">
      <alignment vertical="center" wrapText="1"/>
      <protection/>
    </xf>
    <xf numFmtId="0" fontId="42" fillId="0" borderId="29" xfId="38" applyFont="1" applyFill="1" applyBorder="1" applyAlignment="1">
      <alignment horizontal="center" vertical="center" wrapText="1"/>
      <protection/>
    </xf>
    <xf numFmtId="0" fontId="42" fillId="0" borderId="17" xfId="38" applyFont="1" applyFill="1" applyBorder="1" applyAlignment="1">
      <alignment horizontal="center" vertical="center" wrapText="1"/>
      <protection/>
    </xf>
    <xf numFmtId="0" fontId="0" fillId="0" borderId="37" xfId="38" applyFill="1" applyBorder="1" applyAlignment="1">
      <alignment horizontal="center"/>
      <protection/>
    </xf>
    <xf numFmtId="0" fontId="46" fillId="0" borderId="0" xfId="38" applyFont="1" applyFill="1" applyAlignment="1">
      <alignment horizontal="center"/>
      <protection/>
    </xf>
    <xf numFmtId="49" fontId="42" fillId="0" borderId="16" xfId="38" applyNumberFormat="1" applyFont="1" applyFill="1" applyBorder="1" applyAlignment="1">
      <alignment horizontal="center" vertical="center" wrapText="1"/>
      <protection/>
    </xf>
    <xf numFmtId="0" fontId="0" fillId="0" borderId="38" xfId="38" applyFill="1" applyBorder="1" applyAlignment="1">
      <alignment horizontal="center" vertical="center" wrapText="1"/>
      <protection/>
    </xf>
    <xf numFmtId="0" fontId="0" fillId="0" borderId="19" xfId="38" applyFill="1" applyBorder="1" applyAlignment="1">
      <alignment horizontal="center" vertical="center" wrapText="1"/>
      <protection/>
    </xf>
    <xf numFmtId="0" fontId="42" fillId="21" borderId="39" xfId="38" applyFont="1" applyFill="1" applyBorder="1" applyAlignment="1">
      <alignment/>
      <protection/>
    </xf>
    <xf numFmtId="0" fontId="42" fillId="21" borderId="40" xfId="38" applyFont="1" applyFill="1" applyBorder="1" applyAlignment="1">
      <alignment/>
      <protection/>
    </xf>
    <xf numFmtId="0" fontId="42" fillId="21" borderId="32" xfId="38" applyFont="1" applyFill="1" applyBorder="1" applyAlignment="1">
      <alignment/>
      <protection/>
    </xf>
    <xf numFmtId="0" fontId="43" fillId="0" borderId="0" xfId="38" applyFont="1" applyFill="1" applyAlignment="1">
      <alignment horizontal="center"/>
      <protection/>
    </xf>
    <xf numFmtId="0" fontId="43" fillId="0" borderId="0" xfId="38" applyFont="1" applyFill="1" applyAlignment="1">
      <alignment/>
      <protection/>
    </xf>
    <xf numFmtId="0" fontId="42" fillId="0" borderId="23" xfId="38" applyFont="1" applyFill="1" applyBorder="1" applyAlignment="1">
      <alignment horizontal="center" vertical="center" wrapText="1"/>
      <protection/>
    </xf>
    <xf numFmtId="0" fontId="42" fillId="0" borderId="18" xfId="38" applyFont="1" applyFill="1" applyBorder="1" applyAlignment="1">
      <alignment horizontal="center" vertical="center" wrapText="1"/>
      <protection/>
    </xf>
    <xf numFmtId="0" fontId="42" fillId="0" borderId="18" xfId="38" applyFont="1" applyFill="1" applyBorder="1" applyAlignment="1">
      <alignment/>
      <protection/>
    </xf>
    <xf numFmtId="49" fontId="42" fillId="0" borderId="24" xfId="38" applyNumberFormat="1" applyFont="1" applyFill="1" applyBorder="1" applyAlignment="1">
      <alignment horizontal="center" vertical="center" wrapText="1"/>
      <protection/>
    </xf>
    <xf numFmtId="0" fontId="42" fillId="0" borderId="41" xfId="38" applyFont="1" applyFill="1" applyBorder="1" applyAlignment="1">
      <alignment horizontal="center" vertical="center" wrapText="1"/>
      <protection/>
    </xf>
    <xf numFmtId="0" fontId="42" fillId="0" borderId="42" xfId="38" applyFont="1" applyFill="1" applyBorder="1" applyAlignment="1">
      <alignment horizontal="center" vertical="center" wrapText="1"/>
      <protection/>
    </xf>
    <xf numFmtId="0" fontId="42" fillId="0" borderId="43" xfId="38" applyFont="1" applyFill="1" applyBorder="1" applyAlignment="1">
      <alignment horizontal="center" vertical="center" wrapText="1"/>
      <protection/>
    </xf>
    <xf numFmtId="0" fontId="42" fillId="0" borderId="44" xfId="38" applyFont="1" applyFill="1" applyBorder="1" applyAlignment="1">
      <alignment horizontal="center" vertical="center" wrapText="1"/>
      <protection/>
    </xf>
    <xf numFmtId="0" fontId="42" fillId="0" borderId="45" xfId="38" applyFont="1" applyFill="1" applyBorder="1" applyAlignment="1">
      <alignment horizontal="center" vertical="center" wrapText="1"/>
      <protection/>
    </xf>
    <xf numFmtId="0" fontId="42" fillId="0" borderId="38" xfId="38" applyFont="1" applyFill="1" applyBorder="1" applyAlignment="1">
      <alignment horizontal="center" vertical="center" wrapText="1"/>
      <protection/>
    </xf>
    <xf numFmtId="0" fontId="42" fillId="0" borderId="19" xfId="38" applyFont="1" applyFill="1" applyBorder="1" applyAlignment="1">
      <alignment horizontal="center" vertical="center" wrapText="1"/>
      <protection/>
    </xf>
    <xf numFmtId="0" fontId="0" fillId="0" borderId="29" xfId="38" applyFont="1" applyFill="1" applyBorder="1" applyAlignment="1">
      <alignment horizontal="center" vertical="center" wrapText="1"/>
      <protection/>
    </xf>
    <xf numFmtId="0" fontId="0" fillId="0" borderId="17" xfId="38" applyFont="1" applyFill="1" applyBorder="1" applyAlignment="1">
      <alignment vertical="center" wrapText="1"/>
      <protection/>
    </xf>
    <xf numFmtId="0" fontId="0" fillId="0" borderId="13" xfId="38" applyFont="1" applyFill="1" applyBorder="1" applyAlignment="1">
      <alignment horizontal="center" vertical="center" wrapText="1"/>
      <protection/>
    </xf>
    <xf numFmtId="0" fontId="0" fillId="0" borderId="13" xfId="38" applyFont="1" applyFill="1" applyBorder="1" applyAlignment="1">
      <alignment vertical="center" wrapText="1"/>
      <protection/>
    </xf>
    <xf numFmtId="0" fontId="0" fillId="0" borderId="23" xfId="38" applyFont="1" applyFill="1" applyBorder="1" applyAlignment="1">
      <alignment horizontal="center" vertical="center" wrapText="1"/>
      <protection/>
    </xf>
    <xf numFmtId="0" fontId="0" fillId="0" borderId="18" xfId="38" applyFont="1" applyFill="1" applyBorder="1" applyAlignment="1">
      <alignment horizontal="center" vertical="center" wrapText="1"/>
      <protection/>
    </xf>
    <xf numFmtId="0" fontId="0" fillId="0" borderId="24" xfId="38" applyFont="1" applyFill="1" applyBorder="1" applyAlignment="1">
      <alignment horizontal="center" vertical="center" wrapText="1"/>
      <protection/>
    </xf>
    <xf numFmtId="0" fontId="0" fillId="0" borderId="46" xfId="38" applyFont="1" applyFill="1" applyBorder="1" applyAlignment="1">
      <alignment horizontal="center" vertical="center" wrapText="1"/>
      <protection/>
    </xf>
    <xf numFmtId="0" fontId="0" fillId="0" borderId="47" xfId="38" applyFont="1" applyFill="1" applyBorder="1" applyAlignment="1">
      <alignment horizontal="center" vertical="center" wrapText="1"/>
      <protection/>
    </xf>
    <xf numFmtId="0" fontId="43" fillId="0" borderId="0" xfId="38" applyFont="1" applyFill="1" applyBorder="1" applyAlignment="1">
      <alignment horizontal="center" vertical="center" wrapText="1"/>
      <protection/>
    </xf>
    <xf numFmtId="0" fontId="0" fillId="0" borderId="48" xfId="38" applyFont="1" applyFill="1" applyBorder="1" applyAlignment="1">
      <alignment horizontal="center" vertical="center" wrapText="1"/>
      <protection/>
    </xf>
    <xf numFmtId="0" fontId="0" fillId="0" borderId="17" xfId="38" applyFont="1" applyFill="1" applyBorder="1" applyAlignment="1">
      <alignment horizontal="center" vertical="center" wrapText="1"/>
      <protection/>
    </xf>
    <xf numFmtId="0" fontId="45" fillId="0" borderId="0" xfId="38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Normal_ROZA-31.12.2013-MSS okonchatelen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7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48" customWidth="1"/>
    <col min="6" max="6" width="1.8515625" style="48" customWidth="1"/>
    <col min="7" max="7" width="9.7109375" style="48" customWidth="1"/>
    <col min="8" max="8" width="6.140625" style="4" customWidth="1"/>
    <col min="9" max="9" width="5.00390625" style="4" customWidth="1"/>
    <col min="10" max="10" width="5.7109375" style="56" hidden="1" customWidth="1"/>
    <col min="11" max="16384" width="9.140625" style="4" customWidth="1"/>
  </cols>
  <sheetData>
    <row r="1" spans="1:10" s="10" customFormat="1" ht="12.75">
      <c r="A1" s="173" t="s">
        <v>257</v>
      </c>
      <c r="B1" s="174" t="s">
        <v>209</v>
      </c>
      <c r="C1" s="174"/>
      <c r="D1" s="174"/>
      <c r="E1" s="82"/>
      <c r="F1" s="82"/>
      <c r="G1" s="82"/>
      <c r="J1" s="47"/>
    </row>
    <row r="2" spans="1:7" ht="15.75" customHeight="1">
      <c r="A2" s="173" t="s">
        <v>424</v>
      </c>
      <c r="B2" s="174" t="s">
        <v>242</v>
      </c>
      <c r="C2" s="166"/>
      <c r="D2" s="174"/>
      <c r="E2" s="82"/>
      <c r="F2" s="82"/>
      <c r="G2" s="82"/>
    </row>
    <row r="3" spans="1:8" ht="27" customHeight="1">
      <c r="A3" s="364"/>
      <c r="B3" s="51"/>
      <c r="C3" s="365" t="s">
        <v>0</v>
      </c>
      <c r="D3" s="365"/>
      <c r="E3" s="362" t="s">
        <v>416</v>
      </c>
      <c r="F3" s="366"/>
      <c r="G3" s="362" t="s">
        <v>417</v>
      </c>
      <c r="H3" s="46"/>
    </row>
    <row r="4" spans="1:7" ht="21.75" customHeight="1">
      <c r="A4" s="364"/>
      <c r="B4" s="51"/>
      <c r="C4" s="365"/>
      <c r="D4" s="365"/>
      <c r="E4" s="363"/>
      <c r="F4" s="366"/>
      <c r="G4" s="363"/>
    </row>
    <row r="5" spans="1:10" s="175" customFormat="1" ht="21.75" customHeight="1">
      <c r="A5" s="206" t="s">
        <v>250</v>
      </c>
      <c r="B5" s="203"/>
      <c r="C5" s="303"/>
      <c r="D5" s="204"/>
      <c r="E5" s="298">
        <f>SUM(E6:E9)</f>
        <v>2950</v>
      </c>
      <c r="F5" s="346"/>
      <c r="G5" s="298">
        <f>SUM(G6:G10)</f>
        <v>2469</v>
      </c>
      <c r="J5" s="205"/>
    </row>
    <row r="6" spans="1:10" ht="15.75" customHeight="1">
      <c r="A6" s="4" t="s">
        <v>58</v>
      </c>
      <c r="B6" s="175" t="s">
        <v>111</v>
      </c>
      <c r="C6" s="47"/>
      <c r="D6" s="47"/>
      <c r="E6" s="48">
        <v>1799</v>
      </c>
      <c r="G6" s="48">
        <v>2940</v>
      </c>
      <c r="J6" s="56" t="s">
        <v>38</v>
      </c>
    </row>
    <row r="7" spans="1:10" ht="12.75">
      <c r="A7" s="4" t="s">
        <v>25</v>
      </c>
      <c r="B7" s="175" t="s">
        <v>210</v>
      </c>
      <c r="C7" s="47"/>
      <c r="D7" s="47"/>
      <c r="J7" s="56" t="s">
        <v>38</v>
      </c>
    </row>
    <row r="8" spans="1:10" ht="12.75">
      <c r="A8" s="4" t="s">
        <v>56</v>
      </c>
      <c r="B8" s="175" t="s">
        <v>112</v>
      </c>
      <c r="C8" s="47"/>
      <c r="D8" s="47"/>
      <c r="E8" s="48">
        <v>1225</v>
      </c>
      <c r="F8" s="48">
        <v>0</v>
      </c>
      <c r="G8" s="48">
        <v>-427</v>
      </c>
      <c r="J8" s="56" t="s">
        <v>38</v>
      </c>
    </row>
    <row r="9" spans="1:10" ht="12.75">
      <c r="A9" s="4" t="s">
        <v>59</v>
      </c>
      <c r="B9" s="175" t="s">
        <v>113</v>
      </c>
      <c r="C9" s="47"/>
      <c r="D9" s="47"/>
      <c r="E9" s="48">
        <v>-74</v>
      </c>
      <c r="G9" s="48">
        <v>-44</v>
      </c>
      <c r="J9" s="56" t="s">
        <v>38</v>
      </c>
    </row>
    <row r="10" spans="1:10" s="54" customFormat="1" ht="12.75">
      <c r="A10" s="4" t="s">
        <v>60</v>
      </c>
      <c r="B10" s="175" t="s">
        <v>114</v>
      </c>
      <c r="C10" s="47"/>
      <c r="D10" s="47"/>
      <c r="E10" s="311"/>
      <c r="F10" s="311"/>
      <c r="G10" s="311"/>
      <c r="J10" s="74" t="s">
        <v>38</v>
      </c>
    </row>
    <row r="11" spans="1:10" s="54" customFormat="1" ht="18.75" customHeight="1">
      <c r="A11" s="54" t="s">
        <v>251</v>
      </c>
      <c r="B11" s="208"/>
      <c r="C11" s="47"/>
      <c r="D11" s="207"/>
      <c r="E11" s="61">
        <f>SUM(E12:E17)</f>
        <v>-2931</v>
      </c>
      <c r="F11" s="61"/>
      <c r="G11" s="61">
        <f>SUM(G12:G17)</f>
        <v>-2360</v>
      </c>
      <c r="J11" s="74"/>
    </row>
    <row r="12" spans="1:10" s="54" customFormat="1" ht="18.75" customHeight="1">
      <c r="A12" s="4" t="s">
        <v>57</v>
      </c>
      <c r="B12" s="175" t="s">
        <v>115</v>
      </c>
      <c r="C12" s="47"/>
      <c r="D12" s="47"/>
      <c r="E12" s="48">
        <v>-1735</v>
      </c>
      <c r="F12" s="48"/>
      <c r="G12" s="48">
        <v>-1182</v>
      </c>
      <c r="J12" s="74" t="s">
        <v>38</v>
      </c>
    </row>
    <row r="13" spans="1:10" s="54" customFormat="1" ht="18.75" customHeight="1">
      <c r="A13" s="4" t="s">
        <v>48</v>
      </c>
      <c r="B13" s="175" t="s">
        <v>116</v>
      </c>
      <c r="C13" s="47"/>
      <c r="D13" s="47"/>
      <c r="E13" s="48">
        <v>-289</v>
      </c>
      <c r="F13" s="48"/>
      <c r="G13" s="48">
        <v>-331</v>
      </c>
      <c r="J13" s="74" t="s">
        <v>38</v>
      </c>
    </row>
    <row r="14" spans="1:10" ht="15.75" customHeight="1">
      <c r="A14" s="4" t="s">
        <v>49</v>
      </c>
      <c r="B14" s="175" t="s">
        <v>117</v>
      </c>
      <c r="C14" s="47"/>
      <c r="D14" s="47"/>
      <c r="E14" s="48">
        <v>-794</v>
      </c>
      <c r="F14" s="311"/>
      <c r="G14" s="48">
        <v>-698</v>
      </c>
      <c r="H14" s="4" t="s">
        <v>23</v>
      </c>
      <c r="J14" s="56" t="s">
        <v>38</v>
      </c>
    </row>
    <row r="15" spans="1:13" ht="15.75" customHeight="1">
      <c r="A15" s="4" t="s">
        <v>50</v>
      </c>
      <c r="B15" s="175" t="s">
        <v>118</v>
      </c>
      <c r="C15" s="47"/>
      <c r="D15" s="47"/>
      <c r="E15" s="48">
        <v>-104</v>
      </c>
      <c r="F15" s="311"/>
      <c r="G15" s="48">
        <v>-95</v>
      </c>
      <c r="J15" s="56" t="s">
        <v>38</v>
      </c>
      <c r="M15" s="48"/>
    </row>
    <row r="16" spans="1:13" ht="15.75" customHeight="1" hidden="1">
      <c r="A16" s="4" t="s">
        <v>61</v>
      </c>
      <c r="B16" s="4" t="s">
        <v>119</v>
      </c>
      <c r="C16" s="47"/>
      <c r="D16" s="47"/>
      <c r="E16" s="311"/>
      <c r="F16" s="311"/>
      <c r="G16" s="311"/>
      <c r="J16" s="56" t="s">
        <v>38</v>
      </c>
      <c r="M16" s="48"/>
    </row>
    <row r="17" spans="1:13" ht="15.75" customHeight="1">
      <c r="A17" s="4" t="s">
        <v>62</v>
      </c>
      <c r="B17" s="4" t="s">
        <v>120</v>
      </c>
      <c r="C17" s="47"/>
      <c r="D17" s="47"/>
      <c r="E17" s="48">
        <v>-9</v>
      </c>
      <c r="G17" s="48">
        <v>-54</v>
      </c>
      <c r="J17" s="56" t="s">
        <v>38</v>
      </c>
      <c r="M17" s="48"/>
    </row>
    <row r="18" spans="1:7" ht="15.75" customHeight="1">
      <c r="A18" s="54" t="s">
        <v>252</v>
      </c>
      <c r="C18" s="47"/>
      <c r="D18" s="207"/>
      <c r="E18" s="61">
        <f>+E5+E11</f>
        <v>19</v>
      </c>
      <c r="F18" s="61"/>
      <c r="G18" s="61">
        <f>G5+G11</f>
        <v>109</v>
      </c>
    </row>
    <row r="19" spans="1:10" ht="15.75" customHeight="1">
      <c r="A19" s="4" t="s">
        <v>253</v>
      </c>
      <c r="B19" s="4" t="s">
        <v>211</v>
      </c>
      <c r="C19" s="47"/>
      <c r="D19" s="47"/>
      <c r="J19" s="56" t="s">
        <v>38</v>
      </c>
    </row>
    <row r="20" spans="1:7" ht="15.75" customHeight="1">
      <c r="A20" s="4" t="s">
        <v>254</v>
      </c>
      <c r="C20" s="47"/>
      <c r="D20" s="47"/>
      <c r="E20" s="48">
        <v>-9</v>
      </c>
      <c r="G20" s="48">
        <v>-5</v>
      </c>
    </row>
    <row r="21" spans="1:7" ht="15.75" customHeight="1">
      <c r="A21" s="4" t="s">
        <v>398</v>
      </c>
      <c r="C21" s="47"/>
      <c r="D21" s="47"/>
      <c r="E21" s="48">
        <v>19</v>
      </c>
      <c r="G21" s="48">
        <v>110</v>
      </c>
    </row>
    <row r="22" spans="1:7" ht="15.75" customHeight="1">
      <c r="A22" s="4" t="s">
        <v>411</v>
      </c>
      <c r="C22" s="47"/>
      <c r="D22" s="47"/>
      <c r="E22" s="311"/>
      <c r="F22" s="311"/>
      <c r="G22" s="311"/>
    </row>
    <row r="23" spans="1:7" ht="15.75" customHeight="1">
      <c r="A23" s="54" t="s">
        <v>404</v>
      </c>
      <c r="C23" s="47" t="s">
        <v>23</v>
      </c>
      <c r="D23" s="207"/>
      <c r="E23" s="61">
        <f>E19+E20+E21</f>
        <v>10</v>
      </c>
      <c r="F23" s="343"/>
      <c r="G23" s="61">
        <f>SUM(G19:G21)</f>
        <v>105</v>
      </c>
    </row>
    <row r="24" spans="1:10" ht="14.25" customHeight="1">
      <c r="A24" s="173" t="s">
        <v>63</v>
      </c>
      <c r="B24" s="173" t="s">
        <v>121</v>
      </c>
      <c r="C24" s="51"/>
      <c r="D24" s="49"/>
      <c r="E24" s="297">
        <f>+E5+E11+E23</f>
        <v>29</v>
      </c>
      <c r="F24" s="344"/>
      <c r="G24" s="53">
        <f>G18+G19+G20+G21</f>
        <v>214</v>
      </c>
      <c r="J24" s="56" t="s">
        <v>38</v>
      </c>
    </row>
    <row r="25" spans="1:10" ht="16.5" customHeight="1">
      <c r="A25" s="10" t="s">
        <v>64</v>
      </c>
      <c r="B25" s="10" t="s">
        <v>122</v>
      </c>
      <c r="C25" s="207" t="s">
        <v>23</v>
      </c>
      <c r="D25" s="47"/>
      <c r="F25" s="311"/>
      <c r="J25" s="56" t="s">
        <v>38</v>
      </c>
    </row>
    <row r="26" spans="1:10" ht="13.5" thickBot="1">
      <c r="A26" s="173" t="s">
        <v>255</v>
      </c>
      <c r="B26" s="173" t="s">
        <v>123</v>
      </c>
      <c r="C26" s="51"/>
      <c r="D26" s="45"/>
      <c r="E26" s="181">
        <f>+E24-E25</f>
        <v>29</v>
      </c>
      <c r="F26" s="344"/>
      <c r="G26" s="181">
        <f>SUM(G24-G25)</f>
        <v>214</v>
      </c>
      <c r="H26" s="58"/>
      <c r="J26" s="56" t="s">
        <v>38</v>
      </c>
    </row>
    <row r="27" spans="1:8" ht="13.5" thickTop="1">
      <c r="A27" s="10" t="s">
        <v>256</v>
      </c>
      <c r="B27" s="55"/>
      <c r="C27" s="55"/>
      <c r="D27" s="10"/>
      <c r="E27" s="57"/>
      <c r="F27" s="311"/>
      <c r="G27" s="57"/>
      <c r="H27" s="58"/>
    </row>
    <row r="28" spans="1:10" ht="12.75" hidden="1">
      <c r="A28" s="4" t="s">
        <v>65</v>
      </c>
      <c r="B28" s="4" t="s">
        <v>124</v>
      </c>
      <c r="C28" s="55"/>
      <c r="D28" s="10"/>
      <c r="E28" s="57"/>
      <c r="F28" s="311"/>
      <c r="G28" s="4"/>
      <c r="H28" s="58"/>
      <c r="J28" s="56" t="s">
        <v>38</v>
      </c>
    </row>
    <row r="29" spans="3:8" ht="12.75" hidden="1">
      <c r="C29" s="55"/>
      <c r="D29" s="10"/>
      <c r="E29" s="57"/>
      <c r="F29" s="311"/>
      <c r="G29" s="4"/>
      <c r="H29" s="58"/>
    </row>
    <row r="30" spans="3:8" ht="12.75" hidden="1">
      <c r="C30" s="55"/>
      <c r="D30" s="10"/>
      <c r="E30" s="57"/>
      <c r="F30" s="311"/>
      <c r="G30" s="4"/>
      <c r="H30" s="58"/>
    </row>
    <row r="31" spans="1:8" ht="12.75" hidden="1">
      <c r="A31" s="55" t="s">
        <v>26</v>
      </c>
      <c r="B31" s="55" t="s">
        <v>208</v>
      </c>
      <c r="C31" s="55"/>
      <c r="D31" s="10"/>
      <c r="E31" s="179"/>
      <c r="F31" s="311"/>
      <c r="G31" s="180"/>
      <c r="H31" s="58"/>
    </row>
    <row r="32" spans="1:10" ht="12.75" hidden="1">
      <c r="A32" s="10" t="s">
        <v>27</v>
      </c>
      <c r="B32" s="10" t="s">
        <v>106</v>
      </c>
      <c r="C32" s="55"/>
      <c r="D32" s="10"/>
      <c r="E32" s="179"/>
      <c r="F32" s="311"/>
      <c r="G32" s="177"/>
      <c r="H32" s="58"/>
      <c r="J32" s="56" t="s">
        <v>38</v>
      </c>
    </row>
    <row r="33" spans="1:10" ht="12.75" hidden="1">
      <c r="A33" s="10" t="s">
        <v>28</v>
      </c>
      <c r="B33" s="10" t="s">
        <v>125</v>
      </c>
      <c r="C33" s="55"/>
      <c r="D33" s="10"/>
      <c r="E33" s="179"/>
      <c r="F33" s="311"/>
      <c r="G33" s="180"/>
      <c r="H33" s="58"/>
      <c r="J33" s="56" t="s">
        <v>38</v>
      </c>
    </row>
    <row r="34" spans="1:10" ht="12.75" hidden="1">
      <c r="A34" s="10" t="s">
        <v>29</v>
      </c>
      <c r="B34" s="10" t="s">
        <v>126</v>
      </c>
      <c r="C34" s="55"/>
      <c r="D34" s="10"/>
      <c r="E34" s="179"/>
      <c r="F34" s="311"/>
      <c r="G34" s="180"/>
      <c r="H34" s="58"/>
      <c r="J34" s="56" t="s">
        <v>38</v>
      </c>
    </row>
    <row r="35" spans="1:10" ht="12.75" hidden="1">
      <c r="A35" s="10" t="s">
        <v>66</v>
      </c>
      <c r="B35" s="10" t="s">
        <v>127</v>
      </c>
      <c r="C35" s="55"/>
      <c r="D35" s="10"/>
      <c r="E35" s="179"/>
      <c r="F35" s="311"/>
      <c r="G35" s="180"/>
      <c r="H35" s="58"/>
      <c r="J35" s="56" t="s">
        <v>38</v>
      </c>
    </row>
    <row r="36" spans="1:10" ht="12.75" hidden="1">
      <c r="A36" s="10" t="s">
        <v>30</v>
      </c>
      <c r="B36" s="10" t="s">
        <v>128</v>
      </c>
      <c r="C36" s="55"/>
      <c r="D36" s="10"/>
      <c r="E36" s="179"/>
      <c r="F36" s="311"/>
      <c r="G36" s="180"/>
      <c r="H36" s="58"/>
      <c r="J36" s="56" t="s">
        <v>38</v>
      </c>
    </row>
    <row r="37" spans="1:10" ht="12.75" hidden="1">
      <c r="A37" s="10" t="s">
        <v>31</v>
      </c>
      <c r="B37" s="10" t="s">
        <v>212</v>
      </c>
      <c r="C37" s="55"/>
      <c r="D37" s="10"/>
      <c r="E37" s="179"/>
      <c r="F37" s="311"/>
      <c r="G37" s="177"/>
      <c r="H37" s="58"/>
      <c r="J37" s="56" t="s">
        <v>38</v>
      </c>
    </row>
    <row r="38" spans="1:10" ht="12.75" hidden="1">
      <c r="A38" s="10" t="s">
        <v>32</v>
      </c>
      <c r="B38" s="10" t="s">
        <v>107</v>
      </c>
      <c r="C38" s="55"/>
      <c r="D38" s="10"/>
      <c r="E38" s="177"/>
      <c r="F38" s="311"/>
      <c r="G38" s="156"/>
      <c r="H38" s="58"/>
      <c r="J38" s="56" t="s">
        <v>38</v>
      </c>
    </row>
    <row r="39" spans="1:10" ht="12.75" hidden="1">
      <c r="A39" s="173" t="s">
        <v>68</v>
      </c>
      <c r="B39" s="173" t="s">
        <v>213</v>
      </c>
      <c r="C39" s="173"/>
      <c r="D39" s="122"/>
      <c r="E39" s="178">
        <f>SUM(E32:E38)</f>
        <v>0</v>
      </c>
      <c r="F39" s="345"/>
      <c r="G39" s="182">
        <f>SUM(G32:G38)</f>
        <v>0</v>
      </c>
      <c r="H39" s="58"/>
      <c r="J39" s="56" t="s">
        <v>38</v>
      </c>
    </row>
    <row r="40" spans="1:10" ht="13.5" thickBot="1">
      <c r="A40" s="173" t="s">
        <v>67</v>
      </c>
      <c r="B40" s="173" t="s">
        <v>214</v>
      </c>
      <c r="C40" s="51"/>
      <c r="D40" s="45"/>
      <c r="E40" s="181">
        <f>+SUM(E26-E39)</f>
        <v>29</v>
      </c>
      <c r="F40" s="344"/>
      <c r="G40" s="181">
        <f>+SUM(G26+G39)</f>
        <v>214</v>
      </c>
      <c r="H40" s="58"/>
      <c r="J40" s="56" t="s">
        <v>38</v>
      </c>
    </row>
    <row r="41" spans="1:8" ht="13.5" thickTop="1">
      <c r="A41" s="10"/>
      <c r="B41" s="10"/>
      <c r="C41" s="10"/>
      <c r="D41" s="10"/>
      <c r="E41" s="57"/>
      <c r="G41" s="4"/>
      <c r="H41" s="58"/>
    </row>
    <row r="42" spans="1:8" ht="12.75" hidden="1" outlineLevel="1">
      <c r="A42" s="176" t="s">
        <v>37</v>
      </c>
      <c r="B42" s="176" t="s">
        <v>108</v>
      </c>
      <c r="C42" s="10"/>
      <c r="D42" s="10"/>
      <c r="E42" s="179"/>
      <c r="G42" s="180"/>
      <c r="H42" s="58"/>
    </row>
    <row r="43" spans="1:8" ht="12.75" hidden="1" outlineLevel="1">
      <c r="A43" s="10" t="s">
        <v>35</v>
      </c>
      <c r="B43" s="10" t="s">
        <v>129</v>
      </c>
      <c r="C43" s="10"/>
      <c r="D43" s="10"/>
      <c r="E43" s="179"/>
      <c r="G43" s="180"/>
      <c r="H43" s="58"/>
    </row>
    <row r="44" spans="1:8" ht="12.75" hidden="1" outlineLevel="1">
      <c r="A44" s="10" t="s">
        <v>36</v>
      </c>
      <c r="B44" s="10" t="s">
        <v>110</v>
      </c>
      <c r="C44" s="10"/>
      <c r="D44" s="10"/>
      <c r="E44" s="179"/>
      <c r="G44" s="180"/>
      <c r="H44" s="58"/>
    </row>
    <row r="45" spans="1:8" ht="12.75" hidden="1" outlineLevel="1">
      <c r="A45" s="10"/>
      <c r="B45" s="10"/>
      <c r="C45" s="10"/>
      <c r="D45" s="10"/>
      <c r="E45" s="67">
        <f>+E43+E44</f>
        <v>0</v>
      </c>
      <c r="F45" s="50"/>
      <c r="G45" s="67">
        <f>+G43+G44</f>
        <v>0</v>
      </c>
      <c r="H45" s="58"/>
    </row>
    <row r="46" spans="1:8" ht="12.75" hidden="1">
      <c r="A46" s="10"/>
      <c r="B46" s="10"/>
      <c r="C46" s="55"/>
      <c r="D46" s="55"/>
      <c r="E46" s="60"/>
      <c r="F46" s="61"/>
      <c r="G46" s="54"/>
      <c r="H46" s="58"/>
    </row>
    <row r="47" spans="1:8" ht="12.75" hidden="1" outlineLevel="1">
      <c r="A47" s="10" t="s">
        <v>34</v>
      </c>
      <c r="B47" s="10" t="s">
        <v>215</v>
      </c>
      <c r="C47" s="10"/>
      <c r="D47" s="10"/>
      <c r="E47" s="179"/>
      <c r="G47" s="180"/>
      <c r="H47" s="58"/>
    </row>
    <row r="48" spans="1:8" ht="12.75" hidden="1" outlineLevel="1">
      <c r="A48" s="10" t="s">
        <v>35</v>
      </c>
      <c r="B48" s="10" t="s">
        <v>109</v>
      </c>
      <c r="C48" s="10"/>
      <c r="D48" s="10"/>
      <c r="E48" s="179"/>
      <c r="G48" s="180"/>
      <c r="H48" s="58"/>
    </row>
    <row r="49" spans="1:8" ht="12.75" hidden="1" outlineLevel="1">
      <c r="A49" s="10" t="s">
        <v>36</v>
      </c>
      <c r="B49" s="10" t="s">
        <v>110</v>
      </c>
      <c r="C49" s="10"/>
      <c r="D49" s="10"/>
      <c r="E49" s="179"/>
      <c r="G49" s="180"/>
      <c r="H49" s="58"/>
    </row>
    <row r="50" spans="1:8" ht="12.75" hidden="1" outlineLevel="1">
      <c r="A50" s="10"/>
      <c r="B50" s="10"/>
      <c r="C50" s="10"/>
      <c r="D50" s="10"/>
      <c r="E50" s="67">
        <f>+E48+E49</f>
        <v>0</v>
      </c>
      <c r="F50" s="50"/>
      <c r="G50" s="67">
        <f>+G48+G49</f>
        <v>0</v>
      </c>
      <c r="H50" s="58"/>
    </row>
    <row r="51" spans="1:7" ht="12.75" collapsed="1">
      <c r="A51" s="305"/>
      <c r="B51" s="306"/>
      <c r="C51" s="306"/>
      <c r="D51" s="306"/>
      <c r="E51" s="307"/>
      <c r="F51" s="9"/>
      <c r="G51" s="63"/>
    </row>
    <row r="52" spans="1:5" ht="12.75">
      <c r="A52" s="308"/>
      <c r="B52" s="309"/>
      <c r="C52" s="310"/>
      <c r="D52" s="310"/>
      <c r="E52" s="311"/>
    </row>
    <row r="53" spans="1:5" ht="12.75">
      <c r="A53" s="305"/>
      <c r="B53" s="305"/>
      <c r="C53" s="312"/>
      <c r="D53" s="312"/>
      <c r="E53" s="311"/>
    </row>
    <row r="54" spans="1:5" ht="13.5">
      <c r="A54" s="305"/>
      <c r="B54" s="308"/>
      <c r="C54" s="313"/>
      <c r="D54" s="313"/>
      <c r="E54" s="311"/>
    </row>
    <row r="55" spans="1:5" ht="13.5">
      <c r="A55" s="32" t="s">
        <v>24</v>
      </c>
      <c r="B55" s="314"/>
      <c r="C55" s="315"/>
      <c r="D55" s="315"/>
      <c r="E55" s="311"/>
    </row>
    <row r="56" spans="1:5" ht="12.75">
      <c r="A56" s="69" t="s">
        <v>413</v>
      </c>
      <c r="B56" s="316" t="s">
        <v>234</v>
      </c>
      <c r="C56" s="317"/>
      <c r="D56" s="317"/>
      <c r="E56" s="311"/>
    </row>
    <row r="57" spans="1:5" ht="12.75">
      <c r="A57" s="316"/>
      <c r="B57" s="316"/>
      <c r="C57" s="317"/>
      <c r="D57" s="317"/>
      <c r="E57" s="311"/>
    </row>
    <row r="58" spans="1:5" ht="12.75">
      <c r="A58" s="316"/>
      <c r="B58" s="316"/>
      <c r="C58" s="317"/>
      <c r="D58" s="317"/>
      <c r="E58" s="311"/>
    </row>
    <row r="59" spans="1:2" ht="12.75">
      <c r="A59" s="70" t="s">
        <v>22</v>
      </c>
      <c r="B59" s="70"/>
    </row>
    <row r="60" spans="1:4" ht="12.75">
      <c r="A60" s="71" t="s">
        <v>426</v>
      </c>
      <c r="B60" s="71" t="s">
        <v>130</v>
      </c>
      <c r="C60" s="54"/>
      <c r="D60" s="54"/>
    </row>
    <row r="61" spans="1:4" ht="13.5">
      <c r="A61" s="62"/>
      <c r="B61" s="62"/>
      <c r="C61" s="11"/>
      <c r="D61" s="11"/>
    </row>
    <row r="62" spans="1:4" ht="12.75">
      <c r="A62" s="312"/>
      <c r="B62" s="62"/>
      <c r="C62" s="56"/>
      <c r="D62" s="48"/>
    </row>
    <row r="63" spans="1:4" ht="12.75">
      <c r="A63" s="210"/>
      <c r="B63" s="165"/>
      <c r="C63" s="56"/>
      <c r="D63" s="48"/>
    </row>
    <row r="64" spans="1:4" ht="12.75">
      <c r="A64" s="300" t="s">
        <v>425</v>
      </c>
      <c r="B64" s="165" t="s">
        <v>245</v>
      </c>
      <c r="C64" s="209" t="s">
        <v>23</v>
      </c>
      <c r="D64" s="48"/>
    </row>
    <row r="65" spans="1:2" ht="13.5">
      <c r="A65" s="64"/>
      <c r="B65" s="64"/>
    </row>
    <row r="66" spans="1:2" ht="12.75">
      <c r="A66" s="65"/>
      <c r="B66" s="65"/>
    </row>
    <row r="68" spans="1:2" ht="12.75">
      <c r="A68" s="54"/>
      <c r="B68" s="54"/>
    </row>
    <row r="69" spans="1:2" ht="13.5">
      <c r="A69" s="11"/>
      <c r="B69" s="11"/>
    </row>
    <row r="70" spans="1:2" ht="13.5">
      <c r="A70" s="66"/>
      <c r="B70" s="66"/>
    </row>
    <row r="71" spans="1:2" ht="13.5">
      <c r="A71" s="66"/>
      <c r="B71" s="66"/>
    </row>
    <row r="72" spans="1:2" ht="13.5">
      <c r="A72" s="66"/>
      <c r="B72" s="66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1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56" customWidth="1"/>
    <col min="11" max="16384" width="9.140625" style="4" customWidth="1"/>
  </cols>
  <sheetData>
    <row r="1" spans="2:7" ht="12.75">
      <c r="B1" s="173" t="s">
        <v>260</v>
      </c>
      <c r="C1" s="173" t="s">
        <v>201</v>
      </c>
      <c r="D1" s="184"/>
      <c r="E1" s="173"/>
      <c r="F1" s="173"/>
      <c r="G1" s="173"/>
    </row>
    <row r="2" spans="2:10" s="10" customFormat="1" ht="12.75">
      <c r="B2" s="173" t="s">
        <v>433</v>
      </c>
      <c r="C2" s="173" t="s">
        <v>244</v>
      </c>
      <c r="D2" s="166"/>
      <c r="E2" s="173"/>
      <c r="F2" s="173"/>
      <c r="G2" s="173"/>
      <c r="J2" s="47"/>
    </row>
    <row r="3" spans="2:7" ht="4.5" customHeight="1">
      <c r="B3" s="45"/>
      <c r="C3" s="45"/>
      <c r="D3" s="211"/>
      <c r="E3" s="45"/>
      <c r="F3" s="45"/>
      <c r="G3" s="45"/>
    </row>
    <row r="4" spans="2:7" ht="12.75" customHeight="1">
      <c r="B4" s="364"/>
      <c r="C4" s="51"/>
      <c r="D4" s="365" t="s">
        <v>0</v>
      </c>
      <c r="E4" s="367" t="s">
        <v>438</v>
      </c>
      <c r="F4" s="183"/>
      <c r="G4" s="368" t="s">
        <v>437</v>
      </c>
    </row>
    <row r="5" spans="2:7" ht="12.75">
      <c r="B5" s="364"/>
      <c r="C5" s="51"/>
      <c r="D5" s="365"/>
      <c r="E5" s="367"/>
      <c r="F5" s="77"/>
      <c r="G5" s="368"/>
    </row>
    <row r="6" spans="2:7" ht="9" customHeight="1">
      <c r="B6" s="51"/>
      <c r="C6" s="51"/>
      <c r="D6" s="184"/>
      <c r="E6" s="367"/>
      <c r="F6" s="185"/>
      <c r="G6" s="368"/>
    </row>
    <row r="7" spans="2:10" s="78" customFormat="1" ht="12.75">
      <c r="B7" s="173" t="s">
        <v>14</v>
      </c>
      <c r="C7" s="173" t="s">
        <v>131</v>
      </c>
      <c r="D7" s="49"/>
      <c r="E7" s="367"/>
      <c r="F7" s="160"/>
      <c r="G7" s="368"/>
      <c r="J7" s="47"/>
    </row>
    <row r="8" spans="2:7" ht="12.75">
      <c r="B8" s="173" t="s">
        <v>2</v>
      </c>
      <c r="C8" s="173" t="s">
        <v>132</v>
      </c>
      <c r="D8" s="166"/>
      <c r="E8" s="185"/>
      <c r="F8" s="185"/>
      <c r="G8" s="185"/>
    </row>
    <row r="9" spans="2:10" ht="12.75">
      <c r="B9" s="186" t="s">
        <v>5</v>
      </c>
      <c r="C9" s="187" t="s">
        <v>216</v>
      </c>
      <c r="D9" s="338"/>
      <c r="E9" s="189">
        <v>2316</v>
      </c>
      <c r="F9" s="189"/>
      <c r="G9" s="189">
        <v>2333</v>
      </c>
      <c r="H9" s="189"/>
      <c r="J9" s="56" t="s">
        <v>38</v>
      </c>
    </row>
    <row r="10" spans="2:10" ht="12.75">
      <c r="B10" s="186" t="s">
        <v>15</v>
      </c>
      <c r="C10" s="187" t="s">
        <v>133</v>
      </c>
      <c r="D10" s="339"/>
      <c r="E10" s="189">
        <v>86</v>
      </c>
      <c r="F10" s="189"/>
      <c r="G10" s="189">
        <v>36</v>
      </c>
      <c r="H10" s="189"/>
      <c r="J10" s="87" t="s">
        <v>38</v>
      </c>
    </row>
    <row r="11" spans="2:11" ht="12.75">
      <c r="B11" s="186" t="s">
        <v>39</v>
      </c>
      <c r="C11" s="187" t="s">
        <v>134</v>
      </c>
      <c r="D11" s="188"/>
      <c r="E11" s="189">
        <v>1</v>
      </c>
      <c r="F11" s="189"/>
      <c r="G11" s="189">
        <v>1</v>
      </c>
      <c r="H11" s="189"/>
      <c r="J11" s="87" t="s">
        <v>38</v>
      </c>
      <c r="K11" s="80"/>
    </row>
    <row r="12" spans="2:11" ht="12.75">
      <c r="B12" s="186" t="s">
        <v>16</v>
      </c>
      <c r="C12" s="186" t="s">
        <v>135</v>
      </c>
      <c r="D12" s="188"/>
      <c r="E12" s="189"/>
      <c r="F12" s="189"/>
      <c r="G12" s="189"/>
      <c r="H12" s="189"/>
      <c r="J12" s="88" t="s">
        <v>38</v>
      </c>
      <c r="K12" s="79"/>
    </row>
    <row r="13" spans="2:10" ht="12.75">
      <c r="B13" s="186" t="s">
        <v>258</v>
      </c>
      <c r="C13" s="186" t="s">
        <v>136</v>
      </c>
      <c r="D13" s="188"/>
      <c r="E13" s="189"/>
      <c r="F13" s="189"/>
      <c r="G13" s="189"/>
      <c r="H13" s="189"/>
      <c r="J13" s="87" t="s">
        <v>38</v>
      </c>
    </row>
    <row r="14" spans="2:7" ht="12.75">
      <c r="B14" s="173" t="s">
        <v>81</v>
      </c>
      <c r="C14" s="173" t="s">
        <v>137</v>
      </c>
      <c r="D14" s="340" t="s">
        <v>23</v>
      </c>
      <c r="E14" s="200">
        <f>SUM(E9:E13)</f>
        <v>2403</v>
      </c>
      <c r="F14" s="191"/>
      <c r="G14" s="200">
        <f>SUM(G9:G13)</f>
        <v>2370</v>
      </c>
    </row>
    <row r="15" spans="2:7" ht="4.5" customHeight="1">
      <c r="B15" s="45"/>
      <c r="C15" s="45"/>
      <c r="D15" s="341"/>
      <c r="E15" s="185"/>
      <c r="F15" s="185"/>
      <c r="G15" s="185"/>
    </row>
    <row r="16" spans="2:11" ht="12.75">
      <c r="B16" s="173" t="s">
        <v>3</v>
      </c>
      <c r="C16" s="173" t="s">
        <v>138</v>
      </c>
      <c r="D16" s="341"/>
      <c r="E16" s="185"/>
      <c r="F16" s="185"/>
      <c r="G16" s="185"/>
      <c r="K16" s="79"/>
    </row>
    <row r="17" spans="2:11" ht="12.75">
      <c r="B17" s="186" t="s">
        <v>1</v>
      </c>
      <c r="C17" s="186" t="s">
        <v>139</v>
      </c>
      <c r="D17" s="188"/>
      <c r="E17" s="189">
        <v>3373</v>
      </c>
      <c r="F17" s="193"/>
      <c r="G17" s="189">
        <v>2583</v>
      </c>
      <c r="J17" s="56" t="s">
        <v>38</v>
      </c>
      <c r="K17" s="79"/>
    </row>
    <row r="18" spans="2:10" ht="12.75">
      <c r="B18" s="186" t="s">
        <v>40</v>
      </c>
      <c r="C18" s="186" t="s">
        <v>140</v>
      </c>
      <c r="D18" s="188"/>
      <c r="E18" s="189">
        <v>628</v>
      </c>
      <c r="F18" s="193" t="s">
        <v>23</v>
      </c>
      <c r="G18" s="189">
        <v>604</v>
      </c>
      <c r="J18" s="56" t="s">
        <v>38</v>
      </c>
    </row>
    <row r="19" spans="2:10" ht="12.75">
      <c r="B19" s="186" t="s">
        <v>415</v>
      </c>
      <c r="C19" s="186" t="s">
        <v>141</v>
      </c>
      <c r="D19" s="188"/>
      <c r="E19" s="189">
        <v>41</v>
      </c>
      <c r="F19" s="189"/>
      <c r="G19" s="189">
        <v>27</v>
      </c>
      <c r="J19" s="56" t="s">
        <v>38</v>
      </c>
    </row>
    <row r="20" spans="2:7" ht="12.75">
      <c r="B20" s="186" t="s">
        <v>17</v>
      </c>
      <c r="C20" s="186" t="s">
        <v>233</v>
      </c>
      <c r="D20" s="188"/>
      <c r="E20" s="194">
        <v>1871</v>
      </c>
      <c r="G20" s="194">
        <v>2787</v>
      </c>
    </row>
    <row r="21" spans="2:7" ht="12.75">
      <c r="B21" s="173" t="s">
        <v>82</v>
      </c>
      <c r="C21" s="173" t="s">
        <v>142</v>
      </c>
      <c r="D21" s="340"/>
      <c r="E21" s="200">
        <f>SUM(E17:E20)</f>
        <v>5913</v>
      </c>
      <c r="F21" s="195"/>
      <c r="G21" s="200">
        <f>SUM(G17:G20)</f>
        <v>6001</v>
      </c>
    </row>
    <row r="22" spans="2:11" ht="13.5" thickBot="1">
      <c r="B22" s="190" t="s">
        <v>11</v>
      </c>
      <c r="C22" s="190" t="s">
        <v>143</v>
      </c>
      <c r="D22" s="183"/>
      <c r="E22" s="201">
        <f>SUM(E14+E21)</f>
        <v>8316</v>
      </c>
      <c r="F22" s="196"/>
      <c r="G22" s="201">
        <f>SUM(G14+G21)</f>
        <v>8371</v>
      </c>
      <c r="K22" s="79"/>
    </row>
    <row r="23" spans="2:11" ht="13.5" thickTop="1">
      <c r="B23" s="190"/>
      <c r="C23" s="190"/>
      <c r="D23" s="183"/>
      <c r="E23" s="191"/>
      <c r="F23" s="196"/>
      <c r="G23" s="172"/>
      <c r="K23" s="79"/>
    </row>
    <row r="24" spans="2:11" ht="12.75">
      <c r="B24" s="197" t="s">
        <v>10</v>
      </c>
      <c r="C24" s="197" t="s">
        <v>144</v>
      </c>
      <c r="D24" s="341"/>
      <c r="E24" s="185"/>
      <c r="F24" s="195"/>
      <c r="G24" s="37"/>
      <c r="K24" s="79"/>
    </row>
    <row r="25" spans="2:11" ht="12.75">
      <c r="B25" s="173" t="s">
        <v>18</v>
      </c>
      <c r="C25" s="173" t="s">
        <v>145</v>
      </c>
      <c r="D25" s="341"/>
      <c r="E25" s="185"/>
      <c r="F25" s="185"/>
      <c r="G25" s="185"/>
      <c r="J25" s="56" t="s">
        <v>38</v>
      </c>
      <c r="K25" s="79"/>
    </row>
    <row r="26" spans="2:11" ht="12.75">
      <c r="B26" s="186" t="s">
        <v>197</v>
      </c>
      <c r="C26" s="186" t="s">
        <v>198</v>
      </c>
      <c r="D26" s="188"/>
      <c r="E26" s="293">
        <v>5351</v>
      </c>
      <c r="G26" s="293">
        <v>5351</v>
      </c>
      <c r="J26" s="56" t="s">
        <v>38</v>
      </c>
      <c r="K26" s="79"/>
    </row>
    <row r="27" spans="2:11" ht="12.75" hidden="1">
      <c r="B27" s="186" t="s">
        <v>52</v>
      </c>
      <c r="C27" s="186" t="s">
        <v>146</v>
      </c>
      <c r="D27" s="188"/>
      <c r="E27" s="293"/>
      <c r="G27" s="293"/>
      <c r="J27" s="56" t="s">
        <v>38</v>
      </c>
      <c r="K27" s="79"/>
    </row>
    <row r="28" spans="2:11" ht="12.75" hidden="1">
      <c r="B28" s="186" t="s">
        <v>21</v>
      </c>
      <c r="C28" s="186" t="s">
        <v>147</v>
      </c>
      <c r="D28" s="188"/>
      <c r="E28" s="293"/>
      <c r="G28" s="293"/>
      <c r="J28" s="56" t="s">
        <v>38</v>
      </c>
      <c r="K28" s="79"/>
    </row>
    <row r="29" spans="2:11" ht="12.75" hidden="1">
      <c r="B29" s="186" t="s">
        <v>51</v>
      </c>
      <c r="C29" s="186" t="s">
        <v>148</v>
      </c>
      <c r="D29" s="188"/>
      <c r="E29" s="293"/>
      <c r="G29" s="293"/>
      <c r="J29" s="56" t="s">
        <v>38</v>
      </c>
      <c r="K29" s="79"/>
    </row>
    <row r="30" spans="2:10" ht="12.75" hidden="1">
      <c r="B30" s="186" t="s">
        <v>53</v>
      </c>
      <c r="C30" s="186" t="s">
        <v>149</v>
      </c>
      <c r="D30" s="188"/>
      <c r="E30" s="293"/>
      <c r="G30" s="293"/>
      <c r="J30" s="56" t="s">
        <v>38</v>
      </c>
    </row>
    <row r="31" spans="2:7" ht="12.75">
      <c r="B31" s="186" t="s">
        <v>249</v>
      </c>
      <c r="C31" s="186"/>
      <c r="D31" s="188"/>
      <c r="E31" s="293">
        <v>1315</v>
      </c>
      <c r="G31" s="293">
        <v>1388</v>
      </c>
    </row>
    <row r="32" spans="2:10" ht="12.75">
      <c r="B32" s="186" t="s">
        <v>54</v>
      </c>
      <c r="C32" s="186" t="s">
        <v>150</v>
      </c>
      <c r="D32" s="188"/>
      <c r="E32" s="48">
        <v>114</v>
      </c>
      <c r="G32" s="48">
        <v>368</v>
      </c>
      <c r="J32" s="56" t="s">
        <v>38</v>
      </c>
    </row>
    <row r="33" spans="2:10" ht="12.75">
      <c r="B33" s="186" t="s">
        <v>55</v>
      </c>
      <c r="C33" s="186" t="s">
        <v>151</v>
      </c>
      <c r="D33" s="188"/>
      <c r="E33" s="304" t="s">
        <v>440</v>
      </c>
      <c r="F33" s="198"/>
      <c r="G33" s="304" t="s">
        <v>439</v>
      </c>
      <c r="J33" s="56" t="s">
        <v>38</v>
      </c>
    </row>
    <row r="34" spans="2:11" ht="13.5" thickBot="1">
      <c r="B34" s="173" t="s">
        <v>69</v>
      </c>
      <c r="C34" s="173" t="s">
        <v>152</v>
      </c>
      <c r="D34" s="340"/>
      <c r="E34" s="181">
        <f>+E26+E31+E32</f>
        <v>6780</v>
      </c>
      <c r="F34" s="190"/>
      <c r="G34" s="294">
        <f>+G26+G31+G32</f>
        <v>7107</v>
      </c>
      <c r="K34" s="10"/>
    </row>
    <row r="35" spans="2:11" ht="13.5" thickTop="1">
      <c r="B35" s="173"/>
      <c r="C35" s="173"/>
      <c r="D35" s="340"/>
      <c r="E35" s="190"/>
      <c r="F35" s="190"/>
      <c r="G35" s="190"/>
      <c r="K35" s="10"/>
    </row>
    <row r="36" spans="2:11" ht="12.75" hidden="1">
      <c r="B36" s="173" t="s">
        <v>73</v>
      </c>
      <c r="C36" s="173" t="s">
        <v>153</v>
      </c>
      <c r="D36" s="340"/>
      <c r="E36" s="190"/>
      <c r="F36" s="195"/>
      <c r="G36" s="191"/>
      <c r="J36" s="56" t="s">
        <v>38</v>
      </c>
      <c r="K36" s="10"/>
    </row>
    <row r="37" spans="2:10" ht="12.75" hidden="1">
      <c r="B37" s="10" t="s">
        <v>72</v>
      </c>
      <c r="C37" s="10" t="s">
        <v>154</v>
      </c>
      <c r="D37" s="188"/>
      <c r="F37" s="83"/>
      <c r="G37" s="83"/>
      <c r="J37" s="56" t="s">
        <v>38</v>
      </c>
    </row>
    <row r="38" spans="2:10" ht="12.75" hidden="1">
      <c r="B38" s="10" t="s">
        <v>199</v>
      </c>
      <c r="C38" s="10" t="s">
        <v>202</v>
      </c>
      <c r="D38" s="188" t="s">
        <v>23</v>
      </c>
      <c r="E38" s="4" t="s">
        <v>23</v>
      </c>
      <c r="F38" s="83"/>
      <c r="G38" s="83" t="s">
        <v>23</v>
      </c>
      <c r="J38" s="56" t="s">
        <v>38</v>
      </c>
    </row>
    <row r="39" spans="2:10" ht="12.75" hidden="1">
      <c r="B39" s="10" t="s">
        <v>41</v>
      </c>
      <c r="C39" s="10" t="s">
        <v>155</v>
      </c>
      <c r="D39" s="188"/>
      <c r="F39" s="83"/>
      <c r="G39" s="83"/>
      <c r="J39" s="56" t="s">
        <v>38</v>
      </c>
    </row>
    <row r="40" spans="2:10" ht="12.75" hidden="1">
      <c r="B40" s="10" t="s">
        <v>19</v>
      </c>
      <c r="C40" s="10" t="s">
        <v>156</v>
      </c>
      <c r="D40" s="188" t="s">
        <v>23</v>
      </c>
      <c r="F40" s="83"/>
      <c r="G40" s="83"/>
      <c r="J40" s="56" t="s">
        <v>38</v>
      </c>
    </row>
    <row r="41" spans="2:12" ht="12.75" hidden="1">
      <c r="B41" s="186" t="s">
        <v>71</v>
      </c>
      <c r="C41" s="186" t="s">
        <v>157</v>
      </c>
      <c r="D41" s="188"/>
      <c r="E41" s="189"/>
      <c r="F41" s="194"/>
      <c r="G41" s="189"/>
      <c r="J41" s="56" t="s">
        <v>38</v>
      </c>
      <c r="L41" s="79"/>
    </row>
    <row r="42" spans="2:12" ht="12.75" hidden="1">
      <c r="B42" s="186" t="s">
        <v>70</v>
      </c>
      <c r="C42" s="186" t="s">
        <v>158</v>
      </c>
      <c r="D42" s="188"/>
      <c r="E42" s="54"/>
      <c r="F42" s="189"/>
      <c r="G42" s="54"/>
      <c r="L42" s="79"/>
    </row>
    <row r="43" spans="2:12" ht="12.75" hidden="1">
      <c r="B43" s="173" t="s">
        <v>80</v>
      </c>
      <c r="C43" s="173" t="s">
        <v>159</v>
      </c>
      <c r="D43" s="341"/>
      <c r="E43" s="199">
        <f>SUM(E37:E42)</f>
        <v>0</v>
      </c>
      <c r="F43" s="190"/>
      <c r="G43" s="199">
        <f>SUM(G37:G42)</f>
        <v>0</v>
      </c>
      <c r="L43" s="84"/>
    </row>
    <row r="44" spans="2:12" ht="12.75">
      <c r="B44" s="173" t="s">
        <v>399</v>
      </c>
      <c r="C44" s="173"/>
      <c r="D44" s="341"/>
      <c r="E44" s="190"/>
      <c r="F44" s="190"/>
      <c r="G44" s="190"/>
      <c r="L44" s="84"/>
    </row>
    <row r="45" spans="2:12" ht="12.75">
      <c r="B45" s="10" t="s">
        <v>41</v>
      </c>
      <c r="C45" s="55"/>
      <c r="D45" s="188"/>
      <c r="E45" s="4">
        <v>175</v>
      </c>
      <c r="F45" s="54"/>
      <c r="G45" s="4">
        <v>184</v>
      </c>
      <c r="L45" s="84"/>
    </row>
    <row r="46" spans="2:12" ht="12.75">
      <c r="B46" s="10" t="s">
        <v>400</v>
      </c>
      <c r="C46" s="55"/>
      <c r="D46" s="188"/>
      <c r="E46" s="4">
        <v>29</v>
      </c>
      <c r="F46" s="54"/>
      <c r="G46" s="4">
        <v>32</v>
      </c>
      <c r="L46" s="84"/>
    </row>
    <row r="47" spans="2:12" ht="12.75">
      <c r="B47" s="186" t="s">
        <v>410</v>
      </c>
      <c r="C47" s="186"/>
      <c r="D47" s="188"/>
      <c r="E47" s="194"/>
      <c r="F47" s="194"/>
      <c r="G47" s="194"/>
      <c r="L47" s="84"/>
    </row>
    <row r="48" spans="2:12" ht="12.75">
      <c r="B48" s="173" t="s">
        <v>80</v>
      </c>
      <c r="C48" s="173"/>
      <c r="D48" s="341"/>
      <c r="E48" s="199">
        <f>SUM(E45:E47)</f>
        <v>204</v>
      </c>
      <c r="F48" s="190"/>
      <c r="G48" s="199">
        <f>SUM(G45:G47)</f>
        <v>216</v>
      </c>
      <c r="L48" s="84"/>
    </row>
    <row r="49" spans="2:12" ht="12.75">
      <c r="B49" s="173" t="s">
        <v>74</v>
      </c>
      <c r="C49" s="173" t="s">
        <v>160</v>
      </c>
      <c r="D49" s="341"/>
      <c r="E49" s="185"/>
      <c r="F49" s="185"/>
      <c r="G49" s="185"/>
      <c r="J49" s="56" t="s">
        <v>38</v>
      </c>
      <c r="L49" s="80"/>
    </row>
    <row r="50" spans="2:12" ht="12.75">
      <c r="B50" s="10" t="s">
        <v>259</v>
      </c>
      <c r="C50" s="10" t="s">
        <v>162</v>
      </c>
      <c r="D50" s="188" t="s">
        <v>23</v>
      </c>
      <c r="E50" s="4" t="s">
        <v>23</v>
      </c>
      <c r="F50" s="4" t="s">
        <v>23</v>
      </c>
      <c r="G50" s="4" t="s">
        <v>23</v>
      </c>
      <c r="J50" s="56" t="s">
        <v>38</v>
      </c>
      <c r="L50" s="79"/>
    </row>
    <row r="51" spans="2:12" ht="12.75">
      <c r="B51" s="10" t="s">
        <v>77</v>
      </c>
      <c r="C51" s="10" t="s">
        <v>161</v>
      </c>
      <c r="D51" s="188"/>
      <c r="E51" s="4">
        <v>25</v>
      </c>
      <c r="J51" s="56" t="s">
        <v>38</v>
      </c>
      <c r="L51" s="79"/>
    </row>
    <row r="52" spans="2:10" ht="12.75">
      <c r="B52" s="10" t="s">
        <v>43</v>
      </c>
      <c r="C52" s="10" t="s">
        <v>163</v>
      </c>
      <c r="D52" s="188"/>
      <c r="E52" s="194">
        <v>509</v>
      </c>
      <c r="G52" s="194">
        <v>388</v>
      </c>
      <c r="J52" s="56" t="s">
        <v>38</v>
      </c>
    </row>
    <row r="53" spans="2:10" ht="12.75">
      <c r="B53" s="10" t="s">
        <v>42</v>
      </c>
      <c r="C53" s="10" t="s">
        <v>164</v>
      </c>
      <c r="D53" s="188"/>
      <c r="E53" s="194">
        <v>494</v>
      </c>
      <c r="G53" s="194">
        <v>456</v>
      </c>
      <c r="J53" s="56" t="s">
        <v>38</v>
      </c>
    </row>
    <row r="54" spans="2:10" ht="12.75">
      <c r="B54" s="186" t="s">
        <v>76</v>
      </c>
      <c r="C54" s="186" t="s">
        <v>165</v>
      </c>
      <c r="D54" s="188"/>
      <c r="E54" s="194">
        <v>127</v>
      </c>
      <c r="G54" s="194">
        <v>8</v>
      </c>
      <c r="J54" s="56" t="s">
        <v>38</v>
      </c>
    </row>
    <row r="55" spans="2:10" ht="12.75">
      <c r="B55" s="186" t="s">
        <v>78</v>
      </c>
      <c r="C55" s="186" t="s">
        <v>166</v>
      </c>
      <c r="D55" s="188"/>
      <c r="E55" s="4">
        <v>23</v>
      </c>
      <c r="F55" s="194"/>
      <c r="G55" s="4">
        <v>26</v>
      </c>
      <c r="J55" s="56" t="s">
        <v>38</v>
      </c>
    </row>
    <row r="56" spans="2:10" ht="12.75">
      <c r="B56" s="186" t="s">
        <v>75</v>
      </c>
      <c r="C56" s="186" t="s">
        <v>167</v>
      </c>
      <c r="D56" s="188"/>
      <c r="E56" s="194">
        <v>51</v>
      </c>
      <c r="F56" s="194"/>
      <c r="G56" s="194">
        <v>23</v>
      </c>
      <c r="J56" s="56" t="s">
        <v>38</v>
      </c>
    </row>
    <row r="57" spans="2:10" ht="12.75">
      <c r="B57" s="186" t="s">
        <v>20</v>
      </c>
      <c r="C57" s="186" t="s">
        <v>168</v>
      </c>
      <c r="D57" s="188"/>
      <c r="E57" s="194">
        <v>19</v>
      </c>
      <c r="F57" s="194"/>
      <c r="G57" s="194">
        <v>117</v>
      </c>
      <c r="J57" s="89" t="s">
        <v>38</v>
      </c>
    </row>
    <row r="58" spans="2:10" ht="12.75">
      <c r="B58" s="186" t="s">
        <v>403</v>
      </c>
      <c r="C58" s="186"/>
      <c r="D58" s="188"/>
      <c r="E58" s="194">
        <v>84</v>
      </c>
      <c r="F58" s="194"/>
      <c r="G58" s="194">
        <v>30</v>
      </c>
      <c r="J58" s="89"/>
    </row>
    <row r="59" spans="2:10" ht="12.75">
      <c r="B59" s="173" t="s">
        <v>79</v>
      </c>
      <c r="C59" s="173" t="s">
        <v>169</v>
      </c>
      <c r="D59" s="192"/>
      <c r="E59" s="200">
        <f>SUM(E51:E58)</f>
        <v>1332</v>
      </c>
      <c r="F59" s="202"/>
      <c r="G59" s="200">
        <f>SUM(G51:G58)</f>
        <v>1048</v>
      </c>
      <c r="J59" s="56" t="s">
        <v>38</v>
      </c>
    </row>
    <row r="60" spans="2:10" ht="13.5" thickBot="1">
      <c r="B60" s="173" t="s">
        <v>12</v>
      </c>
      <c r="C60" s="173" t="s">
        <v>170</v>
      </c>
      <c r="D60" s="192"/>
      <c r="E60" s="201">
        <f>+E59+E48+E34</f>
        <v>8316</v>
      </c>
      <c r="F60" s="190"/>
      <c r="G60" s="201">
        <f>+G59+G48+G34</f>
        <v>8371</v>
      </c>
      <c r="J60" s="56" t="s">
        <v>38</v>
      </c>
    </row>
    <row r="61" spans="2:8" ht="13.5" thickTop="1">
      <c r="B61" s="85"/>
      <c r="C61" s="85"/>
      <c r="D61" s="207"/>
      <c r="E61" s="55"/>
      <c r="F61" s="60"/>
      <c r="G61" s="61"/>
      <c r="H61" s="54"/>
    </row>
    <row r="62" spans="2:8" ht="12.75">
      <c r="B62" s="305"/>
      <c r="C62" s="306"/>
      <c r="D62" s="306"/>
      <c r="E62" s="306"/>
      <c r="F62" s="307"/>
      <c r="G62" s="307"/>
      <c r="H62" s="63"/>
    </row>
    <row r="63" spans="2:8" ht="12.75">
      <c r="B63" s="308"/>
      <c r="C63" s="309" t="s">
        <v>243</v>
      </c>
      <c r="D63" s="310"/>
      <c r="E63" s="310"/>
      <c r="F63" s="311"/>
      <c r="G63" s="311"/>
      <c r="H63" s="48"/>
    </row>
    <row r="64" spans="2:8" ht="12.75">
      <c r="B64" s="305"/>
      <c r="C64" s="305"/>
      <c r="D64" s="312"/>
      <c r="E64" s="312"/>
      <c r="F64" s="311"/>
      <c r="G64" s="311"/>
      <c r="H64" s="48"/>
    </row>
    <row r="65" spans="2:8" ht="12.75">
      <c r="B65" s="308"/>
      <c r="C65" s="308"/>
      <c r="D65" s="310"/>
      <c r="E65" s="310"/>
      <c r="F65" s="311"/>
      <c r="G65" s="311"/>
      <c r="H65" s="48"/>
    </row>
    <row r="66" spans="2:7" ht="12.75">
      <c r="B66" s="305"/>
      <c r="C66" s="309" t="s">
        <v>246</v>
      </c>
      <c r="D66" s="318"/>
      <c r="E66" s="310"/>
      <c r="F66" s="310"/>
      <c r="G66" s="310"/>
    </row>
    <row r="67" spans="2:7" ht="12.75">
      <c r="B67" s="59" t="s">
        <v>24</v>
      </c>
      <c r="C67" s="305"/>
      <c r="D67" s="319"/>
      <c r="E67" s="310"/>
      <c r="F67" s="310"/>
      <c r="G67" s="310"/>
    </row>
    <row r="68" spans="2:7" ht="12.75">
      <c r="B68" s="337" t="s">
        <v>432</v>
      </c>
      <c r="C68" s="320" t="s">
        <v>235</v>
      </c>
      <c r="D68" s="321"/>
      <c r="E68" s="310"/>
      <c r="F68" s="310"/>
      <c r="G68" s="310"/>
    </row>
    <row r="69" spans="2:7" ht="12.75" hidden="1">
      <c r="B69" s="337"/>
      <c r="C69" s="320"/>
      <c r="D69" s="321"/>
      <c r="E69" s="310"/>
      <c r="F69" s="310"/>
      <c r="G69" s="310"/>
    </row>
    <row r="70" spans="2:7" ht="12.75" hidden="1">
      <c r="B70" s="337"/>
      <c r="C70" s="320"/>
      <c r="D70" s="321"/>
      <c r="E70" s="310"/>
      <c r="F70" s="310"/>
      <c r="G70" s="310"/>
    </row>
    <row r="71" spans="2:7" ht="12.75">
      <c r="B71" s="62" t="s">
        <v>22</v>
      </c>
      <c r="C71" s="312"/>
      <c r="D71" s="322"/>
      <c r="E71" s="311"/>
      <c r="F71" s="311"/>
      <c r="G71" s="311"/>
    </row>
    <row r="72" spans="2:7" ht="12.75">
      <c r="B72" s="337" t="s">
        <v>426</v>
      </c>
      <c r="C72" s="323" t="s">
        <v>205</v>
      </c>
      <c r="D72" s="321"/>
      <c r="E72" s="311"/>
      <c r="F72" s="311"/>
      <c r="G72" s="311"/>
    </row>
    <row r="73" spans="2:7" ht="12.75">
      <c r="B73" s="320"/>
      <c r="C73" s="323"/>
      <c r="D73" s="321"/>
      <c r="E73" s="311"/>
      <c r="F73" s="311"/>
      <c r="G73" s="311"/>
    </row>
    <row r="74" spans="2:7" ht="18" customHeight="1">
      <c r="B74" s="312"/>
      <c r="C74" s="312"/>
      <c r="D74" s="321"/>
      <c r="E74" s="311"/>
      <c r="F74" s="311"/>
      <c r="G74" s="311"/>
    </row>
    <row r="75" spans="2:7" ht="12.75">
      <c r="B75" s="210"/>
      <c r="C75" s="165"/>
      <c r="D75" s="56"/>
      <c r="E75" s="48"/>
      <c r="F75" s="48"/>
      <c r="G75" s="48"/>
    </row>
    <row r="76" spans="2:7" ht="12.75">
      <c r="B76" s="300" t="s">
        <v>436</v>
      </c>
      <c r="C76" s="165" t="s">
        <v>245</v>
      </c>
      <c r="D76" s="209" t="s">
        <v>23</v>
      </c>
      <c r="E76" s="48"/>
      <c r="F76" s="48"/>
      <c r="G76" s="48"/>
    </row>
    <row r="77" spans="2:7" ht="12.75">
      <c r="B77" s="62"/>
      <c r="C77" s="62"/>
      <c r="D77" s="56"/>
      <c r="E77" s="48"/>
      <c r="F77" s="48"/>
      <c r="G77" s="48"/>
    </row>
    <row r="78" spans="2:3" ht="12.75">
      <c r="B78" s="30"/>
      <c r="C78" s="30"/>
    </row>
    <row r="79" spans="2:3" ht="12.75">
      <c r="B79" s="30"/>
      <c r="C79" s="30"/>
    </row>
    <row r="80" spans="2:3" ht="12.75">
      <c r="B80" s="30"/>
      <c r="C80" s="30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99" customWidth="1"/>
    <col min="2" max="2" width="47.00390625" style="99" hidden="1" customWidth="1"/>
    <col min="3" max="3" width="12.57421875" style="99" customWidth="1"/>
    <col min="4" max="4" width="1.28515625" style="99" customWidth="1"/>
    <col min="5" max="5" width="12.8515625" style="99" customWidth="1"/>
    <col min="6" max="6" width="1.28515625" style="99" customWidth="1"/>
    <col min="7" max="7" width="10.421875" style="99" customWidth="1"/>
    <col min="8" max="8" width="1.28515625" style="99" customWidth="1"/>
    <col min="9" max="9" width="10.7109375" style="99" customWidth="1"/>
    <col min="10" max="10" width="1.57421875" style="99" customWidth="1"/>
    <col min="11" max="11" width="11.421875" style="99" customWidth="1"/>
    <col min="12" max="12" width="0.9921875" style="99" customWidth="1"/>
    <col min="13" max="13" width="11.28125" style="99" customWidth="1"/>
    <col min="14" max="14" width="1.421875" style="99" customWidth="1"/>
    <col min="15" max="15" width="10.8515625" style="99" customWidth="1"/>
    <col min="16" max="16" width="1.57421875" style="99" customWidth="1"/>
    <col min="17" max="17" width="11.57421875" style="99" customWidth="1"/>
    <col min="18" max="16384" width="9.140625" style="99" customWidth="1"/>
  </cols>
  <sheetData>
    <row r="1" spans="1:17" s="100" customFormat="1" ht="13.5" customHeight="1">
      <c r="A1" s="163" t="s">
        <v>261</v>
      </c>
      <c r="B1" s="163" t="s">
        <v>223</v>
      </c>
      <c r="C1" s="163"/>
      <c r="D1" s="163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s="100" customFormat="1" ht="12.75">
      <c r="A2" s="98" t="s">
        <v>433</v>
      </c>
      <c r="B2" s="98" t="s">
        <v>171</v>
      </c>
      <c r="C2" s="98"/>
      <c r="D2" s="9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00" customFormat="1" ht="12.75">
      <c r="A3" s="369"/>
      <c r="B3" s="369"/>
      <c r="C3" s="369"/>
      <c r="D3" s="369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4" spans="1:17" s="100" customFormat="1" ht="13.5">
      <c r="A4" s="371"/>
      <c r="B4" s="158"/>
      <c r="C4" s="373" t="s">
        <v>103</v>
      </c>
      <c r="D4" s="49"/>
      <c r="E4" s="375" t="s">
        <v>237</v>
      </c>
      <c r="F4" s="116"/>
      <c r="G4" s="375" t="s">
        <v>238</v>
      </c>
      <c r="H4" s="115"/>
      <c r="I4" s="375" t="s">
        <v>248</v>
      </c>
      <c r="J4" s="116"/>
      <c r="K4" s="375" t="s">
        <v>239</v>
      </c>
      <c r="L4" s="116"/>
      <c r="M4" s="375" t="s">
        <v>240</v>
      </c>
      <c r="N4" s="116"/>
      <c r="O4" s="377" t="s">
        <v>241</v>
      </c>
      <c r="P4" s="116"/>
      <c r="Q4" s="375" t="s">
        <v>69</v>
      </c>
    </row>
    <row r="5" spans="1:17" s="100" customFormat="1" ht="12.75">
      <c r="A5" s="372"/>
      <c r="B5" s="159"/>
      <c r="C5" s="374"/>
      <c r="D5" s="49"/>
      <c r="E5" s="375"/>
      <c r="F5" s="117"/>
      <c r="G5" s="376"/>
      <c r="H5" s="118"/>
      <c r="I5" s="376"/>
      <c r="J5" s="117"/>
      <c r="K5" s="376"/>
      <c r="L5" s="117"/>
      <c r="M5" s="376"/>
      <c r="N5" s="117"/>
      <c r="O5" s="377"/>
      <c r="P5" s="117"/>
      <c r="Q5" s="376"/>
    </row>
    <row r="6" spans="1:17" s="100" customFormat="1" ht="13.5">
      <c r="A6" s="101"/>
      <c r="B6" s="101"/>
      <c r="C6" s="166"/>
      <c r="D6" s="101"/>
      <c r="E6" s="102" t="s">
        <v>4</v>
      </c>
      <c r="F6" s="102"/>
      <c r="G6" s="102" t="s">
        <v>4</v>
      </c>
      <c r="H6" s="102"/>
      <c r="I6" s="102" t="s">
        <v>4</v>
      </c>
      <c r="J6" s="102"/>
      <c r="K6" s="102" t="s">
        <v>4</v>
      </c>
      <c r="L6" s="102"/>
      <c r="M6" s="102" t="s">
        <v>4</v>
      </c>
      <c r="N6" s="102"/>
      <c r="O6" s="102" t="s">
        <v>4</v>
      </c>
      <c r="P6" s="102"/>
      <c r="Q6" s="102" t="s">
        <v>4</v>
      </c>
    </row>
    <row r="7" spans="1:17" s="100" customFormat="1" ht="13.5">
      <c r="A7" s="82"/>
      <c r="B7" s="82"/>
      <c r="C7" s="82"/>
      <c r="D7" s="82"/>
      <c r="E7" s="103"/>
      <c r="F7" s="103"/>
      <c r="G7" s="103"/>
      <c r="H7" s="103"/>
      <c r="I7" s="103"/>
      <c r="J7" s="103"/>
      <c r="K7" s="103"/>
      <c r="L7" s="103"/>
      <c r="M7" s="102"/>
      <c r="N7" s="103"/>
      <c r="O7" s="103"/>
      <c r="P7" s="103"/>
      <c r="Q7" s="103"/>
    </row>
    <row r="8" spans="1:17" s="100" customFormat="1" ht="13.5" thickBot="1">
      <c r="A8" s="104" t="s">
        <v>421</v>
      </c>
      <c r="B8" s="104" t="s">
        <v>186</v>
      </c>
      <c r="C8" s="104"/>
      <c r="D8" s="135"/>
      <c r="E8" s="139">
        <v>5351</v>
      </c>
      <c r="F8" s="140"/>
      <c r="G8" s="139">
        <v>1181</v>
      </c>
      <c r="H8" s="139"/>
      <c r="I8" s="139">
        <v>486</v>
      </c>
      <c r="J8" s="140"/>
      <c r="K8" s="139"/>
      <c r="L8" s="140"/>
      <c r="M8" s="139">
        <v>135</v>
      </c>
      <c r="N8" s="140"/>
      <c r="O8" s="140"/>
      <c r="P8" s="140"/>
      <c r="Q8" s="139">
        <f>SUM(E8:O8)</f>
        <v>7153</v>
      </c>
    </row>
    <row r="9" spans="1:17" s="100" customFormat="1" ht="13.5" thickTop="1">
      <c r="A9" s="104" t="s">
        <v>102</v>
      </c>
      <c r="B9" s="104" t="s">
        <v>187</v>
      </c>
      <c r="C9" s="105"/>
      <c r="D9" s="105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>
        <f>SUM(E9:O9)</f>
        <v>0</v>
      </c>
    </row>
    <row r="10" spans="1:17" s="100" customFormat="1" ht="12.75">
      <c r="A10" s="105" t="s">
        <v>45</v>
      </c>
      <c r="B10" s="105" t="s">
        <v>188</v>
      </c>
      <c r="C10" s="106"/>
      <c r="D10" s="106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1">
        <f>SUM(E10:O10)</f>
        <v>0</v>
      </c>
    </row>
    <row r="11" spans="1:17" s="100" customFormat="1" ht="13.5" thickBot="1">
      <c r="A11" s="342" t="s">
        <v>420</v>
      </c>
      <c r="B11" s="119" t="s">
        <v>189</v>
      </c>
      <c r="C11" s="119"/>
      <c r="D11" s="136"/>
      <c r="E11" s="143">
        <f>SUM(E8:E10)</f>
        <v>5351</v>
      </c>
      <c r="F11" s="143"/>
      <c r="G11" s="143">
        <f>SUM(G8:G10)</f>
        <v>1181</v>
      </c>
      <c r="H11" s="143"/>
      <c r="I11" s="143">
        <f>SUM(I8:I10)</f>
        <v>486</v>
      </c>
      <c r="J11" s="143"/>
      <c r="K11" s="143">
        <f>SUM(K8:K10)</f>
        <v>0</v>
      </c>
      <c r="L11" s="143"/>
      <c r="M11" s="143">
        <v>135</v>
      </c>
      <c r="N11" s="144"/>
      <c r="O11" s="143">
        <f>SUM(O8:O10)</f>
        <v>0</v>
      </c>
      <c r="P11" s="144"/>
      <c r="Q11" s="143">
        <f>SUM(E11:O11)</f>
        <v>7153</v>
      </c>
    </row>
    <row r="12" spans="1:17" s="100" customFormat="1" ht="13.5" thickTop="1">
      <c r="A12" s="342" t="s">
        <v>422</v>
      </c>
      <c r="B12" s="119" t="s">
        <v>224</v>
      </c>
      <c r="C12" s="132"/>
      <c r="D12" s="132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6"/>
      <c r="P12" s="146"/>
      <c r="Q12" s="145"/>
    </row>
    <row r="13" spans="1:17" s="105" customFormat="1" ht="12.75">
      <c r="A13" s="106" t="s">
        <v>408</v>
      </c>
      <c r="B13" s="106" t="s">
        <v>190</v>
      </c>
      <c r="C13" s="107"/>
      <c r="D13" s="107"/>
      <c r="E13" s="142"/>
      <c r="F13" s="142"/>
      <c r="G13" s="141"/>
      <c r="H13" s="141"/>
      <c r="I13" s="141">
        <v>268</v>
      </c>
      <c r="J13" s="142"/>
      <c r="K13" s="142"/>
      <c r="L13" s="142"/>
      <c r="M13" s="142"/>
      <c r="N13" s="142"/>
      <c r="O13" s="142"/>
      <c r="P13" s="142"/>
      <c r="Q13" s="141"/>
    </row>
    <row r="14" spans="1:17" s="105" customFormat="1" ht="12.75">
      <c r="A14" s="105" t="s">
        <v>46</v>
      </c>
      <c r="B14" s="106"/>
      <c r="C14" s="107"/>
      <c r="D14" s="107"/>
      <c r="E14" s="142"/>
      <c r="F14" s="142"/>
      <c r="G14" s="148"/>
      <c r="H14" s="148"/>
      <c r="I14" s="148">
        <v>-268</v>
      </c>
      <c r="J14" s="142"/>
      <c r="K14" s="142"/>
      <c r="L14" s="142"/>
      <c r="M14" s="142"/>
      <c r="N14" s="142"/>
      <c r="O14" s="142"/>
      <c r="P14" s="142"/>
      <c r="Q14" s="141"/>
    </row>
    <row r="15" spans="1:17" ht="12.75">
      <c r="A15" s="107" t="s">
        <v>401</v>
      </c>
      <c r="B15" s="107" t="s">
        <v>226</v>
      </c>
      <c r="C15" s="104"/>
      <c r="D15" s="104"/>
      <c r="E15" s="147"/>
      <c r="F15" s="142"/>
      <c r="G15" s="148">
        <v>-1</v>
      </c>
      <c r="H15" s="148"/>
      <c r="I15" s="148"/>
      <c r="J15" s="142"/>
      <c r="K15" s="147"/>
      <c r="L15" s="142"/>
      <c r="M15" s="147"/>
      <c r="N15" s="142"/>
      <c r="O15" s="142"/>
      <c r="P15" s="142"/>
      <c r="Q15" s="141"/>
    </row>
    <row r="16" spans="1:17" ht="13.5" thickBot="1">
      <c r="A16" s="104" t="s">
        <v>419</v>
      </c>
      <c r="B16" s="108" t="s">
        <v>191</v>
      </c>
      <c r="C16" s="133"/>
      <c r="D16" s="137"/>
      <c r="E16" s="143">
        <f>SUM(E11+E13+E15)</f>
        <v>5351</v>
      </c>
      <c r="F16" s="143"/>
      <c r="G16" s="143">
        <f>SUM(G11:G15)</f>
        <v>1180</v>
      </c>
      <c r="H16" s="143"/>
      <c r="I16" s="143">
        <f>SUM(I11:I15)</f>
        <v>486</v>
      </c>
      <c r="J16" s="143"/>
      <c r="K16" s="143">
        <f>SUM(K11+K13+K15)</f>
        <v>0</v>
      </c>
      <c r="L16" s="143"/>
      <c r="M16" s="143">
        <f>SUM(M11:M15)</f>
        <v>135</v>
      </c>
      <c r="N16" s="143"/>
      <c r="O16" s="143">
        <f>SUM(O11+O13+O15)</f>
        <v>0</v>
      </c>
      <c r="P16" s="143"/>
      <c r="Q16" s="143">
        <f>+E16+G16+I16+M16</f>
        <v>7152</v>
      </c>
    </row>
    <row r="17" spans="1:17" ht="13.5" thickTop="1">
      <c r="A17" s="104" t="s">
        <v>418</v>
      </c>
      <c r="B17" s="108" t="s">
        <v>225</v>
      </c>
      <c r="C17" s="133"/>
      <c r="D17" s="133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ht="12.75">
      <c r="A18" s="105" t="s">
        <v>47</v>
      </c>
      <c r="B18" s="105" t="s">
        <v>192</v>
      </c>
      <c r="C18" s="106"/>
      <c r="D18" s="106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2"/>
      <c r="P18" s="142"/>
      <c r="Q18" s="141">
        <f aca="true" t="shared" si="0" ref="Q18:Q23">SUM(E18:O18)</f>
        <v>0</v>
      </c>
    </row>
    <row r="19" spans="1:17" ht="12.75">
      <c r="A19" s="106" t="s">
        <v>408</v>
      </c>
      <c r="B19" s="105" t="s">
        <v>190</v>
      </c>
      <c r="C19" s="106"/>
      <c r="D19" s="106"/>
      <c r="E19" s="141"/>
      <c r="F19" s="141"/>
      <c r="G19" s="141"/>
      <c r="H19" s="141"/>
      <c r="I19" s="141">
        <v>29</v>
      </c>
      <c r="J19" s="141"/>
      <c r="K19" s="141"/>
      <c r="L19" s="141"/>
      <c r="M19" s="141"/>
      <c r="N19" s="142"/>
      <c r="O19" s="142"/>
      <c r="P19" s="142"/>
      <c r="Q19" s="141"/>
    </row>
    <row r="20" spans="1:17" ht="12.75">
      <c r="A20" s="105" t="s">
        <v>46</v>
      </c>
      <c r="B20" s="105" t="s">
        <v>193</v>
      </c>
      <c r="C20" s="109"/>
      <c r="D20" s="109"/>
      <c r="E20" s="148"/>
      <c r="F20" s="148"/>
      <c r="G20" s="148"/>
      <c r="H20" s="148"/>
      <c r="I20" s="148">
        <v>-401</v>
      </c>
      <c r="J20" s="148"/>
      <c r="K20" s="148"/>
      <c r="L20" s="148"/>
      <c r="M20" s="100"/>
      <c r="N20" s="148"/>
      <c r="O20" s="148"/>
      <c r="P20" s="148"/>
      <c r="Q20" s="141"/>
    </row>
    <row r="21" spans="1:17" ht="12.75">
      <c r="A21" s="106" t="s">
        <v>33</v>
      </c>
      <c r="B21" s="106" t="s">
        <v>226</v>
      </c>
      <c r="C21" s="134"/>
      <c r="D21" s="134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1"/>
    </row>
    <row r="22" spans="1:17" ht="12.75">
      <c r="A22" s="106" t="s">
        <v>105</v>
      </c>
      <c r="B22" s="106" t="s">
        <v>227</v>
      </c>
      <c r="C22" s="83"/>
      <c r="D22" s="83"/>
      <c r="E22" s="154"/>
      <c r="F22" s="154"/>
      <c r="G22" s="154"/>
      <c r="H22" s="154"/>
      <c r="I22" s="154"/>
      <c r="J22" s="154"/>
      <c r="K22" s="154"/>
      <c r="L22" s="154"/>
      <c r="M22" s="155"/>
      <c r="N22" s="154"/>
      <c r="O22" s="154"/>
      <c r="P22" s="154"/>
      <c r="Q22" s="141">
        <f t="shared" si="0"/>
        <v>0</v>
      </c>
    </row>
    <row r="23" spans="1:17" ht="12.75">
      <c r="A23" s="107" t="s">
        <v>104</v>
      </c>
      <c r="B23" s="107" t="s">
        <v>194</v>
      </c>
      <c r="C23" s="83"/>
      <c r="D23" s="83"/>
      <c r="E23" s="154"/>
      <c r="F23" s="154"/>
      <c r="G23" s="154"/>
      <c r="H23" s="154"/>
      <c r="I23" s="154"/>
      <c r="J23" s="154"/>
      <c r="K23" s="154"/>
      <c r="L23" s="154"/>
      <c r="M23" s="155"/>
      <c r="N23" s="154"/>
      <c r="O23" s="154"/>
      <c r="P23" s="154"/>
      <c r="Q23" s="141">
        <f t="shared" si="0"/>
        <v>0</v>
      </c>
    </row>
    <row r="24" spans="1:17" ht="14.25" thickBot="1">
      <c r="A24" s="104" t="s">
        <v>435</v>
      </c>
      <c r="B24" s="108" t="s">
        <v>195</v>
      </c>
      <c r="C24" s="166"/>
      <c r="D24" s="138"/>
      <c r="E24" s="149">
        <f>SUM(E16+E18+E19+E20+E21+E22+E224)</f>
        <v>5351</v>
      </c>
      <c r="F24" s="149"/>
      <c r="G24" s="149">
        <f>SUM(G16:G23)</f>
        <v>1180</v>
      </c>
      <c r="H24" s="149"/>
      <c r="I24" s="149">
        <f>SUM(I16+I18+I19+I20+I21+I22+I224)</f>
        <v>114</v>
      </c>
      <c r="J24" s="149"/>
      <c r="K24" s="149">
        <f>SUM(K16+K18+K19+K20+K21+K22+K23)</f>
        <v>0</v>
      </c>
      <c r="L24" s="149"/>
      <c r="M24" s="150">
        <f>+M16+M19</f>
        <v>135</v>
      </c>
      <c r="N24" s="149"/>
      <c r="O24" s="149">
        <f>SUM(O16+O18+O19+O20+O21+O22+O224)</f>
        <v>0</v>
      </c>
      <c r="P24" s="149"/>
      <c r="Q24" s="149">
        <f>SUM(E24:M24)</f>
        <v>6780</v>
      </c>
    </row>
    <row r="25" spans="1:17" ht="14.25" thickTop="1">
      <c r="A25" s="104"/>
      <c r="B25" s="104"/>
      <c r="C25" s="56"/>
      <c r="D25" s="83"/>
      <c r="E25" s="301"/>
      <c r="F25" s="301"/>
      <c r="G25" s="301"/>
      <c r="H25" s="301"/>
      <c r="I25" s="301"/>
      <c r="J25" s="301"/>
      <c r="K25" s="301"/>
      <c r="L25" s="301"/>
      <c r="M25" s="302"/>
      <c r="N25" s="301"/>
      <c r="O25" s="301"/>
      <c r="P25" s="301"/>
      <c r="Q25" s="301"/>
    </row>
    <row r="26" spans="1:18" ht="13.5">
      <c r="A26" s="305"/>
      <c r="B26" s="306"/>
      <c r="C26" s="306"/>
      <c r="D26" s="306"/>
      <c r="E26" s="307"/>
      <c r="F26" s="307"/>
      <c r="G26" s="324"/>
      <c r="H26" s="325"/>
      <c r="I26" s="325"/>
      <c r="J26" s="325"/>
      <c r="K26" s="325"/>
      <c r="L26" s="325"/>
      <c r="M26" s="326"/>
      <c r="N26" s="325"/>
      <c r="O26" s="325"/>
      <c r="P26" s="325"/>
      <c r="Q26" s="325"/>
      <c r="R26" s="327"/>
    </row>
    <row r="27" spans="1:18" ht="13.5">
      <c r="A27" s="308"/>
      <c r="B27" s="309" t="s">
        <v>243</v>
      </c>
      <c r="C27" s="310"/>
      <c r="D27" s="310"/>
      <c r="E27" s="311"/>
      <c r="F27" s="311"/>
      <c r="G27" s="311"/>
      <c r="H27" s="325"/>
      <c r="I27" s="325"/>
      <c r="J27" s="325"/>
      <c r="K27" s="325"/>
      <c r="L27" s="325"/>
      <c r="M27" s="326"/>
      <c r="N27" s="325"/>
      <c r="O27" s="325"/>
      <c r="P27" s="325"/>
      <c r="Q27" s="325"/>
      <c r="R27" s="327"/>
    </row>
    <row r="28" spans="1:18" ht="13.5">
      <c r="A28" s="305"/>
      <c r="B28" s="305"/>
      <c r="C28" s="312"/>
      <c r="D28" s="312"/>
      <c r="E28" s="311"/>
      <c r="F28" s="311"/>
      <c r="G28" s="311"/>
      <c r="H28" s="325"/>
      <c r="I28" s="325"/>
      <c r="J28" s="325"/>
      <c r="K28" s="325"/>
      <c r="L28" s="325"/>
      <c r="M28" s="326"/>
      <c r="N28" s="325"/>
      <c r="O28" s="325"/>
      <c r="P28" s="325"/>
      <c r="Q28" s="325"/>
      <c r="R28" s="327"/>
    </row>
    <row r="29" spans="1:17" ht="13.5">
      <c r="A29" s="68"/>
      <c r="B29" s="68"/>
      <c r="C29" s="4"/>
      <c r="D29" s="4"/>
      <c r="E29" s="48"/>
      <c r="F29" s="48"/>
      <c r="G29" s="48"/>
      <c r="H29" s="46"/>
      <c r="I29" s="30" t="s">
        <v>24</v>
      </c>
      <c r="J29" s="100"/>
      <c r="K29" s="46"/>
      <c r="L29" s="46"/>
      <c r="M29" s="110"/>
      <c r="N29" s="46"/>
      <c r="O29" s="46"/>
      <c r="P29" s="46"/>
      <c r="Q29" s="46"/>
    </row>
    <row r="30" spans="1:17" ht="13.5">
      <c r="A30" s="59"/>
      <c r="B30" s="164"/>
      <c r="C30" s="151"/>
      <c r="D30" s="83"/>
      <c r="E30" s="46"/>
      <c r="F30" s="46"/>
      <c r="G30" s="46"/>
      <c r="H30" s="46"/>
      <c r="I30" s="46"/>
      <c r="J30" s="46"/>
      <c r="K30" s="168" t="s">
        <v>413</v>
      </c>
      <c r="L30" s="168"/>
      <c r="M30" s="110"/>
      <c r="N30" s="120"/>
      <c r="O30" s="120"/>
      <c r="P30" s="120"/>
      <c r="Q30" s="167"/>
    </row>
    <row r="31" spans="1:17" ht="13.5">
      <c r="A31" s="59"/>
      <c r="B31" s="164" t="s">
        <v>196</v>
      </c>
      <c r="C31" s="83"/>
      <c r="D31" s="83"/>
      <c r="E31" s="46"/>
      <c r="F31" s="46"/>
      <c r="G31" s="46"/>
      <c r="H31" s="46"/>
      <c r="I31" s="46"/>
      <c r="J31" s="46"/>
      <c r="K31" s="46"/>
      <c r="L31" s="46"/>
      <c r="M31" s="110"/>
      <c r="N31" s="46"/>
      <c r="O31" s="46"/>
      <c r="P31" s="46"/>
      <c r="Q31" s="46"/>
    </row>
    <row r="32" spans="1:17" ht="13.5">
      <c r="A32" s="59"/>
      <c r="B32" s="164"/>
      <c r="C32" s="83"/>
      <c r="D32" s="83"/>
      <c r="E32" s="46"/>
      <c r="F32" s="46"/>
      <c r="G32" s="46"/>
      <c r="H32" s="46"/>
      <c r="I32" s="46"/>
      <c r="J32" s="46"/>
      <c r="K32" s="46"/>
      <c r="L32" s="46"/>
      <c r="M32" s="110"/>
      <c r="N32" s="46"/>
      <c r="O32" s="46"/>
      <c r="P32" s="46"/>
      <c r="Q32" s="46"/>
    </row>
    <row r="33" spans="1:17" ht="13.5">
      <c r="A33" s="59"/>
      <c r="B33" s="164"/>
      <c r="C33" s="83"/>
      <c r="D33" s="83"/>
      <c r="E33" s="46"/>
      <c r="F33" s="46"/>
      <c r="G33" s="46"/>
      <c r="H33" s="46"/>
      <c r="I33" s="46"/>
      <c r="J33" s="46"/>
      <c r="K33" s="46"/>
      <c r="L33" s="46"/>
      <c r="M33" s="110"/>
      <c r="N33" s="46"/>
      <c r="O33" s="46"/>
      <c r="P33" s="46"/>
      <c r="Q33" s="46"/>
    </row>
    <row r="34" spans="1:17" ht="13.5">
      <c r="A34" s="59"/>
      <c r="B34" s="59"/>
      <c r="C34" s="83"/>
      <c r="D34" s="83"/>
      <c r="E34" s="46"/>
      <c r="F34" s="46"/>
      <c r="G34" s="46"/>
      <c r="H34" s="46"/>
      <c r="I34" s="152" t="s">
        <v>22</v>
      </c>
      <c r="J34" s="152"/>
      <c r="K34" s="152"/>
      <c r="L34" s="46"/>
      <c r="M34" s="110"/>
      <c r="N34" s="46"/>
      <c r="O34" s="46"/>
      <c r="P34" s="46"/>
      <c r="Q34" s="46"/>
    </row>
    <row r="35" spans="1:17" ht="13.5">
      <c r="A35" s="121"/>
      <c r="B35" s="121"/>
      <c r="C35" s="83"/>
      <c r="D35" s="83"/>
      <c r="E35" s="46"/>
      <c r="F35" s="46"/>
      <c r="G35" s="46"/>
      <c r="H35" s="46"/>
      <c r="I35" s="152"/>
      <c r="J35" s="152"/>
      <c r="K35" s="30" t="s">
        <v>426</v>
      </c>
      <c r="L35" s="153"/>
      <c r="M35" s="110"/>
      <c r="N35" s="46"/>
      <c r="O35" s="46"/>
      <c r="P35" s="46"/>
      <c r="Q35" s="46"/>
    </row>
    <row r="36" spans="1:17" ht="13.5">
      <c r="A36" s="70"/>
      <c r="B36" s="70"/>
      <c r="C36" s="59"/>
      <c r="D36" s="59"/>
      <c r="E36" s="46"/>
      <c r="F36" s="46"/>
      <c r="G36" s="46"/>
      <c r="H36" s="46"/>
      <c r="I36" s="46"/>
      <c r="J36" s="46"/>
      <c r="K36" s="46"/>
      <c r="L36" s="46"/>
      <c r="M36" s="110"/>
      <c r="N36" s="46"/>
      <c r="O36" s="46"/>
      <c r="P36" s="46"/>
      <c r="Q36" s="46"/>
    </row>
    <row r="37" spans="1:17" ht="12.75">
      <c r="A37" s="71"/>
      <c r="B37" s="71"/>
      <c r="C37" s="83"/>
      <c r="D37" s="83"/>
      <c r="E37" s="46"/>
      <c r="F37" s="46"/>
      <c r="G37" s="46"/>
      <c r="H37" s="46"/>
      <c r="I37" s="62"/>
      <c r="J37" s="62"/>
      <c r="K37" s="56"/>
      <c r="L37" s="48"/>
      <c r="M37" s="48"/>
      <c r="N37" s="48"/>
      <c r="O37" s="46"/>
      <c r="P37" s="46"/>
      <c r="Q37" s="46"/>
    </row>
    <row r="38" spans="1:17" ht="13.5">
      <c r="A38" s="72"/>
      <c r="B38" s="170"/>
      <c r="C38" s="12"/>
      <c r="D38" s="12"/>
      <c r="E38" s="105"/>
      <c r="F38" s="105"/>
      <c r="G38" s="105"/>
      <c r="H38" s="105"/>
      <c r="I38" s="210"/>
      <c r="J38" s="165"/>
      <c r="K38" s="56"/>
      <c r="L38" s="48"/>
      <c r="M38" s="48"/>
      <c r="N38" s="48"/>
      <c r="O38" s="105"/>
      <c r="P38" s="105"/>
      <c r="Q38" s="105"/>
    </row>
    <row r="39" spans="1:17" ht="13.5">
      <c r="A39" s="72"/>
      <c r="B39" s="165" t="s">
        <v>207</v>
      </c>
      <c r="C39" s="171"/>
      <c r="D39" s="11"/>
      <c r="E39" s="105"/>
      <c r="F39" s="105"/>
      <c r="G39" s="105"/>
      <c r="H39" s="105"/>
      <c r="I39" s="300" t="s">
        <v>412</v>
      </c>
      <c r="J39" s="165"/>
      <c r="K39" s="360" t="s">
        <v>434</v>
      </c>
      <c r="L39" s="48"/>
      <c r="M39" s="48"/>
      <c r="N39" s="48"/>
      <c r="O39" s="105"/>
      <c r="P39" s="105"/>
      <c r="Q39" s="105"/>
    </row>
    <row r="40" spans="1:4" ht="13.5">
      <c r="A40" s="83"/>
      <c r="B40" s="83"/>
      <c r="C40" s="11"/>
      <c r="D40" s="11"/>
    </row>
    <row r="41" spans="1:4" ht="13.5">
      <c r="A41" s="62"/>
      <c r="B41" s="62"/>
      <c r="C41" s="11"/>
      <c r="D41" s="11"/>
    </row>
    <row r="42" spans="1:5" ht="13.5">
      <c r="A42" s="86"/>
      <c r="B42" s="86"/>
      <c r="C42" s="11"/>
      <c r="D42" s="11"/>
      <c r="E42" s="105"/>
    </row>
    <row r="43" spans="1:4" ht="13.5">
      <c r="A43" s="62"/>
      <c r="B43" s="62"/>
      <c r="C43" s="12"/>
      <c r="D43" s="12"/>
    </row>
    <row r="44" spans="1:4" ht="13.5">
      <c r="A44" s="62"/>
      <c r="B44" s="62"/>
      <c r="C44" s="111"/>
      <c r="D44" s="111"/>
    </row>
    <row r="45" spans="1:4" ht="13.5">
      <c r="A45" s="30" t="s">
        <v>13</v>
      </c>
      <c r="B45" s="30"/>
      <c r="C45" s="112"/>
      <c r="D45" s="112"/>
    </row>
    <row r="46" spans="1:4" ht="13.5">
      <c r="A46" s="12"/>
      <c r="B46" s="12"/>
      <c r="C46" s="113"/>
      <c r="D46" s="113"/>
    </row>
    <row r="47" spans="1:2" ht="13.5">
      <c r="A47" s="111"/>
      <c r="B47" s="111"/>
    </row>
    <row r="48" spans="1:2" ht="13.5">
      <c r="A48" s="112"/>
      <c r="B48" s="112"/>
    </row>
    <row r="49" spans="1:2" ht="13.5">
      <c r="A49" s="113"/>
      <c r="B49" s="113"/>
    </row>
    <row r="55" spans="3:4" ht="12.75">
      <c r="C55" s="114"/>
      <c r="D55" s="114"/>
    </row>
    <row r="58" spans="1:2" ht="12.75">
      <c r="A58" s="114"/>
      <c r="B58" s="11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landscape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18" customWidth="1"/>
    <col min="2" max="2" width="68.421875" style="28" customWidth="1"/>
    <col min="3" max="3" width="68.421875" style="28" hidden="1" customWidth="1"/>
    <col min="4" max="4" width="10.8515625" style="28" customWidth="1"/>
    <col min="5" max="5" width="10.140625" style="29" customWidth="1"/>
    <col min="6" max="6" width="1.57421875" style="25" hidden="1" customWidth="1"/>
    <col min="7" max="7" width="10.140625" style="29" customWidth="1"/>
    <col min="8" max="8" width="8.7109375" style="25" customWidth="1"/>
    <col min="9" max="9" width="8.7109375" style="13" customWidth="1"/>
    <col min="10" max="10" width="8.7109375" style="97" hidden="1" customWidth="1"/>
    <col min="11" max="16384" width="8.7109375" style="18" customWidth="1"/>
  </cols>
  <sheetData>
    <row r="1" spans="2:10" s="15" customFormat="1" ht="13.5">
      <c r="B1" s="161" t="s">
        <v>262</v>
      </c>
      <c r="C1" s="161" t="s">
        <v>217</v>
      </c>
      <c r="D1" s="162"/>
      <c r="E1" s="162"/>
      <c r="F1" s="162"/>
      <c r="G1" s="162"/>
      <c r="H1" s="10"/>
      <c r="I1" s="14"/>
      <c r="J1" s="93"/>
    </row>
    <row r="2" spans="2:10" s="15" customFormat="1" ht="13.5">
      <c r="B2" s="44" t="s">
        <v>433</v>
      </c>
      <c r="C2" s="44" t="s">
        <v>247</v>
      </c>
      <c r="D2" s="166"/>
      <c r="E2" s="45"/>
      <c r="F2" s="45"/>
      <c r="G2" s="45"/>
      <c r="H2" s="10"/>
      <c r="I2" s="14"/>
      <c r="J2" s="93"/>
    </row>
    <row r="3" spans="2:10" ht="20.25">
      <c r="B3" s="378"/>
      <c r="C3" s="157"/>
      <c r="D3" s="379" t="s">
        <v>0</v>
      </c>
      <c r="E3" s="380" t="s">
        <v>416</v>
      </c>
      <c r="F3" s="36"/>
      <c r="G3" s="380" t="s">
        <v>414</v>
      </c>
      <c r="H3" s="16"/>
      <c r="I3" s="17"/>
      <c r="J3" s="94"/>
    </row>
    <row r="4" spans="2:12" ht="13.5">
      <c r="B4" s="378"/>
      <c r="C4" s="157"/>
      <c r="D4" s="379"/>
      <c r="E4" s="381"/>
      <c r="F4" s="35"/>
      <c r="G4" s="381"/>
      <c r="H4" s="19"/>
      <c r="I4" s="14"/>
      <c r="J4" s="95"/>
      <c r="K4" s="20"/>
      <c r="L4" s="20"/>
    </row>
    <row r="5" spans="2:12" ht="4.5" customHeight="1">
      <c r="B5" s="73"/>
      <c r="C5" s="73"/>
      <c r="D5" s="38"/>
      <c r="E5" s="37"/>
      <c r="F5" s="40"/>
      <c r="G5" s="37"/>
      <c r="H5" s="19"/>
      <c r="I5" s="14"/>
      <c r="J5" s="95"/>
      <c r="K5" s="20"/>
      <c r="L5" s="20"/>
    </row>
    <row r="6" spans="2:12" ht="13.5">
      <c r="B6" s="38" t="s">
        <v>87</v>
      </c>
      <c r="C6" s="38" t="s">
        <v>204</v>
      </c>
      <c r="D6" s="38"/>
      <c r="E6" s="37"/>
      <c r="F6" s="40"/>
      <c r="G6" s="37"/>
      <c r="H6" s="19"/>
      <c r="I6" s="75"/>
      <c r="J6" s="95"/>
      <c r="K6" s="20"/>
      <c r="L6" s="20"/>
    </row>
    <row r="7" spans="2:11" ht="13.5">
      <c r="B7" s="22" t="s">
        <v>83</v>
      </c>
      <c r="C7" s="22" t="s">
        <v>172</v>
      </c>
      <c r="D7" s="22"/>
      <c r="E7" s="1">
        <v>1914</v>
      </c>
      <c r="F7" s="19"/>
      <c r="G7" s="355">
        <v>3150</v>
      </c>
      <c r="H7" s="19"/>
      <c r="I7" s="76"/>
      <c r="J7" s="95" t="s">
        <v>38</v>
      </c>
      <c r="K7" s="20"/>
    </row>
    <row r="8" spans="2:14" ht="13.5">
      <c r="B8" s="22" t="s">
        <v>84</v>
      </c>
      <c r="C8" s="22" t="s">
        <v>173</v>
      </c>
      <c r="D8" s="22"/>
      <c r="E8" s="1">
        <v>-1758</v>
      </c>
      <c r="F8" s="19"/>
      <c r="G8" s="355">
        <v>-1538</v>
      </c>
      <c r="H8" s="19"/>
      <c r="I8" s="76"/>
      <c r="J8" s="95" t="s">
        <v>38</v>
      </c>
      <c r="K8" s="20"/>
      <c r="N8" s="20"/>
    </row>
    <row r="9" spans="2:14" ht="13.5">
      <c r="B9" s="22" t="s">
        <v>85</v>
      </c>
      <c r="C9" s="22" t="s">
        <v>174</v>
      </c>
      <c r="D9" s="22"/>
      <c r="E9" s="1">
        <v>-730</v>
      </c>
      <c r="F9" s="19"/>
      <c r="G9" s="355">
        <v>-641</v>
      </c>
      <c r="H9" s="19"/>
      <c r="I9" s="76"/>
      <c r="J9" s="95" t="s">
        <v>38</v>
      </c>
      <c r="K9" s="20"/>
      <c r="N9" s="20"/>
    </row>
    <row r="10" spans="2:14" ht="13.5">
      <c r="B10" s="22" t="s">
        <v>89</v>
      </c>
      <c r="C10" s="22" t="s">
        <v>175</v>
      </c>
      <c r="D10" s="22"/>
      <c r="E10" s="1"/>
      <c r="F10" s="19"/>
      <c r="G10" s="355"/>
      <c r="H10" s="19"/>
      <c r="I10" s="76"/>
      <c r="J10" s="95" t="s">
        <v>38</v>
      </c>
      <c r="K10" s="20"/>
      <c r="N10" s="20"/>
    </row>
    <row r="11" spans="2:11" s="23" customFormat="1" ht="13.5">
      <c r="B11" s="91" t="s">
        <v>88</v>
      </c>
      <c r="C11" s="91" t="s">
        <v>176</v>
      </c>
      <c r="D11" s="22"/>
      <c r="E11" s="1">
        <v>-122</v>
      </c>
      <c r="F11" s="19"/>
      <c r="G11" s="355">
        <v>-254</v>
      </c>
      <c r="H11" s="19"/>
      <c r="I11" s="76"/>
      <c r="J11" s="95" t="s">
        <v>38</v>
      </c>
      <c r="K11" s="20"/>
    </row>
    <row r="12" spans="2:11" ht="13.5">
      <c r="B12" s="22" t="s">
        <v>86</v>
      </c>
      <c r="C12" s="22" t="s">
        <v>177</v>
      </c>
      <c r="D12" s="22"/>
      <c r="E12" s="1">
        <v>-26</v>
      </c>
      <c r="F12" s="19"/>
      <c r="G12" s="355">
        <v>-1</v>
      </c>
      <c r="H12" s="19"/>
      <c r="I12" s="76"/>
      <c r="J12" s="95" t="s">
        <v>38</v>
      </c>
      <c r="K12" s="20"/>
    </row>
    <row r="13" spans="2:11" ht="13.5">
      <c r="B13" s="22" t="s">
        <v>200</v>
      </c>
      <c r="C13" s="169" t="s">
        <v>203</v>
      </c>
      <c r="D13" s="22"/>
      <c r="E13" s="1">
        <v>-3</v>
      </c>
      <c r="F13" s="19"/>
      <c r="G13" s="355">
        <v>71</v>
      </c>
      <c r="H13" s="19"/>
      <c r="I13" s="76"/>
      <c r="J13" s="95"/>
      <c r="K13" s="20"/>
    </row>
    <row r="14" spans="2:11" s="23" customFormat="1" ht="14.25" thickBot="1">
      <c r="B14" s="38" t="s">
        <v>90</v>
      </c>
      <c r="C14" s="38" t="s">
        <v>218</v>
      </c>
      <c r="D14" s="38"/>
      <c r="E14" s="125">
        <f>SUM(E7:E13)</f>
        <v>-725</v>
      </c>
      <c r="F14" s="40"/>
      <c r="G14" s="356">
        <f>SUM(G7:G13)</f>
        <v>787</v>
      </c>
      <c r="H14" s="19"/>
      <c r="I14" s="75"/>
      <c r="J14" s="95"/>
      <c r="K14" s="20"/>
    </row>
    <row r="15" spans="2:11" s="23" customFormat="1" ht="14.25" hidden="1" thickTop="1">
      <c r="B15" s="38" t="s">
        <v>6</v>
      </c>
      <c r="C15" s="38" t="s">
        <v>219</v>
      </c>
      <c r="D15" s="38"/>
      <c r="E15" s="39"/>
      <c r="F15" s="40"/>
      <c r="G15" s="348"/>
      <c r="H15" s="19"/>
      <c r="I15" s="76"/>
      <c r="J15" s="95"/>
      <c r="K15" s="20"/>
    </row>
    <row r="16" spans="2:11" s="23" customFormat="1" ht="13.5" hidden="1">
      <c r="B16" s="22" t="s">
        <v>91</v>
      </c>
      <c r="C16" s="22" t="s">
        <v>231</v>
      </c>
      <c r="D16" s="21"/>
      <c r="E16" s="1"/>
      <c r="F16" s="19"/>
      <c r="G16" s="347"/>
      <c r="H16" s="19"/>
      <c r="I16" s="76"/>
      <c r="J16" s="95" t="s">
        <v>38</v>
      </c>
      <c r="K16" s="20"/>
    </row>
    <row r="17" spans="2:11" s="23" customFormat="1" ht="14.25" hidden="1">
      <c r="B17" s="22" t="s">
        <v>92</v>
      </c>
      <c r="C17" s="22" t="s">
        <v>232</v>
      </c>
      <c r="D17" s="21"/>
      <c r="E17" s="1" t="s">
        <v>23</v>
      </c>
      <c r="F17" s="19"/>
      <c r="G17" s="347" t="s">
        <v>23</v>
      </c>
      <c r="H17" s="19"/>
      <c r="I17" s="52"/>
      <c r="J17" s="95" t="s">
        <v>38</v>
      </c>
      <c r="K17" s="20"/>
    </row>
    <row r="18" spans="2:11" s="23" customFormat="1" ht="13.5" hidden="1">
      <c r="B18" s="22" t="s">
        <v>9</v>
      </c>
      <c r="C18" s="22" t="s">
        <v>178</v>
      </c>
      <c r="D18" s="21"/>
      <c r="E18" s="1"/>
      <c r="F18" s="19"/>
      <c r="G18" s="347"/>
      <c r="H18" s="19"/>
      <c r="I18" s="75"/>
      <c r="J18" s="95" t="s">
        <v>38</v>
      </c>
      <c r="K18" s="20"/>
    </row>
    <row r="19" spans="2:11" s="23" customFormat="1" ht="13.5" hidden="1">
      <c r="B19" s="91" t="s">
        <v>93</v>
      </c>
      <c r="C19" s="91" t="s">
        <v>179</v>
      </c>
      <c r="D19" s="21"/>
      <c r="E19" s="123"/>
      <c r="F19" s="124">
        <f>+SUM(F16:F18)</f>
        <v>0</v>
      </c>
      <c r="G19" s="349"/>
      <c r="H19" s="19"/>
      <c r="I19" s="90"/>
      <c r="J19" s="95" t="s">
        <v>38</v>
      </c>
      <c r="K19" s="20"/>
    </row>
    <row r="20" spans="2:11" s="23" customFormat="1" ht="17.25" customHeight="1" hidden="1" thickBot="1">
      <c r="B20" s="38" t="s">
        <v>94</v>
      </c>
      <c r="C20" s="38" t="s">
        <v>220</v>
      </c>
      <c r="D20" s="38"/>
      <c r="E20" s="126">
        <f>SUM(E16:E19)</f>
        <v>0</v>
      </c>
      <c r="F20" s="40"/>
      <c r="G20" s="350">
        <f>SUM(G16:G19)</f>
        <v>0</v>
      </c>
      <c r="H20" s="19"/>
      <c r="I20" s="90"/>
      <c r="J20" s="95"/>
      <c r="K20" s="20"/>
    </row>
    <row r="21" spans="2:11" s="23" customFormat="1" ht="17.25" customHeight="1" thickTop="1">
      <c r="B21" s="38" t="s">
        <v>6</v>
      </c>
      <c r="C21" s="38"/>
      <c r="D21" s="38"/>
      <c r="E21" s="41"/>
      <c r="F21" s="40"/>
      <c r="G21" s="351"/>
      <c r="H21" s="19"/>
      <c r="I21" s="90"/>
      <c r="J21" s="95"/>
      <c r="K21" s="20"/>
    </row>
    <row r="22" spans="2:11" s="23" customFormat="1" ht="14.25" customHeight="1">
      <c r="B22" s="22" t="s">
        <v>405</v>
      </c>
      <c r="C22" s="38"/>
      <c r="D22" s="21"/>
      <c r="E22" s="1">
        <v>-71</v>
      </c>
      <c r="F22" s="40"/>
      <c r="G22" s="355">
        <v>25</v>
      </c>
      <c r="H22" s="19"/>
      <c r="I22" s="90"/>
      <c r="J22" s="95"/>
      <c r="K22" s="20"/>
    </row>
    <row r="23" spans="2:11" s="23" customFormat="1" ht="11.25" customHeight="1">
      <c r="B23" s="22" t="s">
        <v>409</v>
      </c>
      <c r="C23" s="38"/>
      <c r="D23" s="21"/>
      <c r="E23" s="1">
        <v>0</v>
      </c>
      <c r="F23" s="40"/>
      <c r="G23" s="355">
        <v>0</v>
      </c>
      <c r="H23" s="19"/>
      <c r="I23" s="90"/>
      <c r="J23" s="95"/>
      <c r="K23" s="20"/>
    </row>
    <row r="24" spans="2:11" s="23" customFormat="1" ht="17.25" customHeight="1" thickBot="1">
      <c r="B24" s="38" t="s">
        <v>406</v>
      </c>
      <c r="C24" s="38"/>
      <c r="D24" s="38"/>
      <c r="E24" s="125">
        <f>SUM(E22:E23)</f>
        <v>-71</v>
      </c>
      <c r="F24" s="40"/>
      <c r="G24" s="356">
        <f>SUM(G22:G23)</f>
        <v>25</v>
      </c>
      <c r="H24" s="19"/>
      <c r="I24" s="90"/>
      <c r="J24" s="95"/>
      <c r="K24" s="20"/>
    </row>
    <row r="25" spans="2:11" s="23" customFormat="1" ht="14.25" thickTop="1">
      <c r="B25" s="38" t="s">
        <v>7</v>
      </c>
      <c r="C25" s="38" t="s">
        <v>221</v>
      </c>
      <c r="D25" s="38"/>
      <c r="E25" s="41"/>
      <c r="F25" s="40"/>
      <c r="G25" s="357"/>
      <c r="H25" s="19"/>
      <c r="I25" s="90"/>
      <c r="J25" s="95"/>
      <c r="K25" s="20"/>
    </row>
    <row r="26" spans="2:11" s="23" customFormat="1" ht="13.5" hidden="1">
      <c r="B26" s="22" t="s">
        <v>95</v>
      </c>
      <c r="C26" s="22" t="s">
        <v>180</v>
      </c>
      <c r="D26" s="21"/>
      <c r="E26" s="1"/>
      <c r="F26" s="19"/>
      <c r="G26" s="355"/>
      <c r="H26" s="19"/>
      <c r="I26" s="90"/>
      <c r="J26" s="95" t="s">
        <v>38</v>
      </c>
      <c r="K26" s="20"/>
    </row>
    <row r="27" spans="2:11" s="23" customFormat="1" ht="13.5">
      <c r="B27" s="22" t="s">
        <v>96</v>
      </c>
      <c r="C27" s="22" t="s">
        <v>181</v>
      </c>
      <c r="D27" s="21"/>
      <c r="E27" s="1">
        <v>0</v>
      </c>
      <c r="F27" s="19"/>
      <c r="G27" s="355">
        <v>0</v>
      </c>
      <c r="H27" s="19"/>
      <c r="I27" s="90"/>
      <c r="J27" s="95" t="s">
        <v>38</v>
      </c>
      <c r="K27" s="20"/>
    </row>
    <row r="28" spans="2:11" s="23" customFormat="1" ht="13.5">
      <c r="B28" s="22" t="s">
        <v>97</v>
      </c>
      <c r="C28" s="22" t="s">
        <v>182</v>
      </c>
      <c r="D28" s="21"/>
      <c r="E28" s="1">
        <v>0</v>
      </c>
      <c r="F28" s="19"/>
      <c r="G28" s="355">
        <v>0</v>
      </c>
      <c r="H28" s="19"/>
      <c r="I28" s="90"/>
      <c r="J28" s="95" t="s">
        <v>38</v>
      </c>
      <c r="K28" s="20"/>
    </row>
    <row r="29" spans="2:11" s="23" customFormat="1" ht="13.5">
      <c r="B29" s="22" t="s">
        <v>44</v>
      </c>
      <c r="C29" s="22" t="s">
        <v>183</v>
      </c>
      <c r="D29" s="21"/>
      <c r="E29" s="1">
        <v>-7</v>
      </c>
      <c r="F29" s="19"/>
      <c r="G29" s="355">
        <v>-1</v>
      </c>
      <c r="H29" s="19"/>
      <c r="I29" s="90"/>
      <c r="J29" s="95" t="s">
        <v>38</v>
      </c>
      <c r="K29" s="20"/>
    </row>
    <row r="30" spans="2:11" s="23" customFormat="1" ht="13.5">
      <c r="B30" s="22" t="s">
        <v>8</v>
      </c>
      <c r="C30" s="22" t="s">
        <v>184</v>
      </c>
      <c r="D30" s="21"/>
      <c r="E30" s="1">
        <v>-5</v>
      </c>
      <c r="F30" s="19"/>
      <c r="G30" s="355">
        <v>0</v>
      </c>
      <c r="H30" s="19"/>
      <c r="I30" s="90"/>
      <c r="J30" s="95" t="s">
        <v>38</v>
      </c>
      <c r="K30" s="20"/>
    </row>
    <row r="31" spans="2:11" s="23" customFormat="1" ht="13.5">
      <c r="B31" s="296" t="s">
        <v>407</v>
      </c>
      <c r="E31" s="1">
        <v>-6</v>
      </c>
      <c r="G31" s="355">
        <v>-4</v>
      </c>
      <c r="H31" s="19"/>
      <c r="I31" s="90"/>
      <c r="J31" s="95"/>
      <c r="K31" s="20"/>
    </row>
    <row r="32" spans="2:11" s="23" customFormat="1" ht="14.25" customHeight="1" thickBot="1">
      <c r="B32" s="38" t="s">
        <v>98</v>
      </c>
      <c r="C32" s="38" t="s">
        <v>222</v>
      </c>
      <c r="D32" s="38"/>
      <c r="E32" s="125">
        <f>SUM(E27:E31)</f>
        <v>-18</v>
      </c>
      <c r="F32" s="40"/>
      <c r="G32" s="356">
        <f>SUM(G27:G31)</f>
        <v>-5</v>
      </c>
      <c r="H32" s="19"/>
      <c r="I32" s="75"/>
      <c r="J32" s="95"/>
      <c r="K32" s="20"/>
    </row>
    <row r="33" spans="2:9" ht="15.75" customHeight="1" thickTop="1">
      <c r="B33" s="42" t="s">
        <v>99</v>
      </c>
      <c r="C33" s="42" t="s">
        <v>228</v>
      </c>
      <c r="D33" s="129"/>
      <c r="E33" s="41">
        <f>E32+E24+E14</f>
        <v>-814</v>
      </c>
      <c r="F33" s="130"/>
      <c r="G33" s="357">
        <f>+G32+G24+G14</f>
        <v>807</v>
      </c>
      <c r="I33" s="90"/>
    </row>
    <row r="34" spans="2:9" ht="13.5">
      <c r="B34" s="22"/>
      <c r="C34" s="26"/>
      <c r="D34" s="26"/>
      <c r="E34" s="18"/>
      <c r="F34" s="18"/>
      <c r="G34" s="358"/>
      <c r="I34" s="90"/>
    </row>
    <row r="35" spans="2:9" ht="12" customHeight="1">
      <c r="B35" s="43" t="s">
        <v>100</v>
      </c>
      <c r="C35" s="43" t="s">
        <v>229</v>
      </c>
      <c r="D35" s="129"/>
      <c r="E35" s="361">
        <v>2687</v>
      </c>
      <c r="F35" s="130"/>
      <c r="G35" s="361">
        <v>1980</v>
      </c>
      <c r="I35" s="75"/>
    </row>
    <row r="36" spans="2:10" s="23" customFormat="1" ht="13.5">
      <c r="B36" s="26"/>
      <c r="C36" s="26"/>
      <c r="D36" s="128"/>
      <c r="E36" s="127"/>
      <c r="F36" s="24"/>
      <c r="G36" s="123"/>
      <c r="H36" s="24"/>
      <c r="I36" s="13"/>
      <c r="J36" s="96"/>
    </row>
    <row r="37" spans="2:7" ht="15.75" thickBot="1">
      <c r="B37" s="43" t="s">
        <v>101</v>
      </c>
      <c r="C37" s="43" t="s">
        <v>230</v>
      </c>
      <c r="D37" s="131"/>
      <c r="E37" s="125">
        <f>+E33+E35</f>
        <v>1873</v>
      </c>
      <c r="F37" s="299"/>
      <c r="G37" s="356">
        <f>+G33+G35</f>
        <v>2787</v>
      </c>
    </row>
    <row r="38" spans="2:9" ht="15.75" thickTop="1">
      <c r="B38" s="27"/>
      <c r="C38" s="27"/>
      <c r="D38" s="27"/>
      <c r="E38" s="1"/>
      <c r="G38" s="1"/>
      <c r="I38" s="2"/>
    </row>
    <row r="39" spans="2:9" ht="13.5">
      <c r="B39" s="305"/>
      <c r="C39" s="306"/>
      <c r="D39" s="306"/>
      <c r="E39" s="306"/>
      <c r="F39" s="307"/>
      <c r="G39" s="307"/>
      <c r="H39" s="63"/>
      <c r="I39" s="2"/>
    </row>
    <row r="40" spans="2:9" ht="14.25" customHeight="1">
      <c r="B40" s="308"/>
      <c r="C40" s="309" t="s">
        <v>243</v>
      </c>
      <c r="D40" s="310"/>
      <c r="E40" s="310"/>
      <c r="F40" s="311"/>
      <c r="G40" s="311"/>
      <c r="H40" s="48"/>
      <c r="I40" s="2"/>
    </row>
    <row r="41" spans="2:9" ht="13.5">
      <c r="B41" s="305"/>
      <c r="C41" s="305"/>
      <c r="D41" s="312"/>
      <c r="E41" s="312"/>
      <c r="F41" s="311"/>
      <c r="G41" s="311"/>
      <c r="H41" s="48"/>
      <c r="I41" s="2"/>
    </row>
    <row r="42" spans="2:9" ht="13.5">
      <c r="B42" s="68"/>
      <c r="C42" s="68"/>
      <c r="D42" s="4"/>
      <c r="E42" s="4"/>
      <c r="F42" s="48"/>
      <c r="G42" s="48"/>
      <c r="H42" s="48"/>
      <c r="I42" s="2"/>
    </row>
    <row r="43" spans="2:9" ht="13.5">
      <c r="B43" s="59"/>
      <c r="C43" s="59"/>
      <c r="D43" s="32"/>
      <c r="E43" s="32"/>
      <c r="F43" s="33"/>
      <c r="G43" s="5"/>
      <c r="H43" s="8"/>
      <c r="I43" s="2"/>
    </row>
    <row r="44" spans="2:9" ht="13.5">
      <c r="B44" s="32" t="s">
        <v>24</v>
      </c>
      <c r="C44" s="32" t="s">
        <v>185</v>
      </c>
      <c r="D44" s="31"/>
      <c r="I44" s="2"/>
    </row>
    <row r="45" spans="2:10" s="2" customFormat="1" ht="13.5">
      <c r="B45" s="69" t="s">
        <v>432</v>
      </c>
      <c r="C45" s="69" t="s">
        <v>236</v>
      </c>
      <c r="D45" s="3"/>
      <c r="E45" s="7"/>
      <c r="F45" s="6"/>
      <c r="G45" s="6"/>
      <c r="H45" s="6"/>
      <c r="I45" s="13"/>
      <c r="J45" s="7"/>
    </row>
    <row r="46" spans="2:10" s="2" customFormat="1" ht="13.5">
      <c r="B46" s="69"/>
      <c r="C46" s="69"/>
      <c r="D46" s="3"/>
      <c r="E46" s="7"/>
      <c r="F46" s="6"/>
      <c r="G46" s="6"/>
      <c r="H46" s="6"/>
      <c r="I46" s="13"/>
      <c r="J46" s="7"/>
    </row>
    <row r="47" spans="2:10" s="2" customFormat="1" ht="13.5">
      <c r="B47" s="69"/>
      <c r="C47" s="69"/>
      <c r="D47" s="3"/>
      <c r="E47" s="7"/>
      <c r="F47" s="6"/>
      <c r="G47" s="6"/>
      <c r="H47" s="6"/>
      <c r="I47" s="13"/>
      <c r="J47" s="7"/>
    </row>
    <row r="48" spans="2:10" s="2" customFormat="1" ht="13.5">
      <c r="B48" s="92" t="s">
        <v>22</v>
      </c>
      <c r="C48" s="92"/>
      <c r="D48" s="3"/>
      <c r="E48" s="7"/>
      <c r="F48" s="6"/>
      <c r="G48" s="6"/>
      <c r="H48" s="6"/>
      <c r="I48" s="13"/>
      <c r="J48" s="7"/>
    </row>
    <row r="49" spans="2:10" s="2" customFormat="1" ht="13.5">
      <c r="B49" s="71" t="s">
        <v>426</v>
      </c>
      <c r="C49" s="71" t="s">
        <v>206</v>
      </c>
      <c r="D49" s="3"/>
      <c r="E49" s="7"/>
      <c r="F49" s="6"/>
      <c r="G49" s="6"/>
      <c r="H49" s="6"/>
      <c r="I49" s="13"/>
      <c r="J49" s="7"/>
    </row>
    <row r="50" spans="2:10" s="2" customFormat="1" ht="13.5">
      <c r="B50" s="312"/>
      <c r="C50" s="62"/>
      <c r="D50" s="56"/>
      <c r="E50" s="48"/>
      <c r="F50" s="48"/>
      <c r="G50" s="48"/>
      <c r="H50" s="6"/>
      <c r="I50" s="13"/>
      <c r="J50" s="7"/>
    </row>
    <row r="51" spans="2:10" s="2" customFormat="1" ht="13.5">
      <c r="B51" s="210"/>
      <c r="C51" s="165"/>
      <c r="D51" s="56"/>
      <c r="E51" s="48"/>
      <c r="F51" s="48"/>
      <c r="G51" s="48"/>
      <c r="H51" s="6"/>
      <c r="I51" s="13"/>
      <c r="J51" s="7"/>
    </row>
    <row r="52" spans="2:10" s="2" customFormat="1" ht="13.5">
      <c r="B52" s="300" t="s">
        <v>431</v>
      </c>
      <c r="C52" s="165" t="s">
        <v>245</v>
      </c>
      <c r="D52" s="209" t="s">
        <v>23</v>
      </c>
      <c r="E52" s="48"/>
      <c r="F52" s="48"/>
      <c r="G52" s="48"/>
      <c r="H52" s="6"/>
      <c r="I52" s="13"/>
      <c r="J52" s="7"/>
    </row>
    <row r="53" spans="2:10" s="2" customFormat="1" ht="13.5">
      <c r="B53" s="34"/>
      <c r="C53" s="34"/>
      <c r="D53" s="30"/>
      <c r="E53" s="7"/>
      <c r="F53" s="6"/>
      <c r="G53" s="6"/>
      <c r="H53" s="6"/>
      <c r="I53" s="13"/>
      <c r="J53" s="7"/>
    </row>
    <row r="54" spans="2:3" ht="15">
      <c r="B54" s="30"/>
      <c r="C54" s="30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14" customWidth="1"/>
    <col min="2" max="6" width="9.140625" style="214" customWidth="1"/>
    <col min="7" max="7" width="9.421875" style="214" customWidth="1"/>
    <col min="8" max="8" width="9.140625" style="214" customWidth="1"/>
    <col min="9" max="9" width="9.8515625" style="214" customWidth="1"/>
    <col min="10" max="13" width="9.140625" style="214" customWidth="1"/>
    <col min="14" max="14" width="9.421875" style="214" customWidth="1"/>
    <col min="15" max="15" width="9.140625" style="214" customWidth="1"/>
    <col min="16" max="16" width="10.421875" style="214" customWidth="1"/>
    <col min="17" max="17" width="11.140625" style="214" customWidth="1"/>
    <col min="18" max="16384" width="9.140625" style="214" customWidth="1"/>
  </cols>
  <sheetData>
    <row r="1" spans="1:17" ht="12.75">
      <c r="A1" s="411" t="s">
        <v>429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2"/>
      <c r="M1" s="412"/>
      <c r="N1" s="412"/>
      <c r="O1" s="412"/>
      <c r="P1" s="412"/>
      <c r="Q1" s="412"/>
    </row>
    <row r="2" spans="1:17" s="215" customFormat="1" ht="13.5">
      <c r="A2" s="404" t="s">
        <v>263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ht="13.5" thickBot="1">
      <c r="A3" s="216" t="s">
        <v>264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403" t="s">
        <v>265</v>
      </c>
      <c r="Q3" s="403"/>
    </row>
    <row r="4" spans="1:17" ht="12.75">
      <c r="A4" s="413" t="s">
        <v>266</v>
      </c>
      <c r="B4" s="416" t="s">
        <v>267</v>
      </c>
      <c r="C4" s="396"/>
      <c r="D4" s="396"/>
      <c r="E4" s="396"/>
      <c r="F4" s="396"/>
      <c r="G4" s="417" t="s">
        <v>268</v>
      </c>
      <c r="H4" s="418"/>
      <c r="I4" s="421" t="s">
        <v>269</v>
      </c>
      <c r="J4" s="396" t="s">
        <v>270</v>
      </c>
      <c r="K4" s="396"/>
      <c r="L4" s="396"/>
      <c r="M4" s="396"/>
      <c r="N4" s="396" t="s">
        <v>271</v>
      </c>
      <c r="O4" s="396"/>
      <c r="P4" s="396" t="s">
        <v>272</v>
      </c>
      <c r="Q4" s="401" t="s">
        <v>273</v>
      </c>
    </row>
    <row r="5" spans="1:17" ht="12.75">
      <c r="A5" s="414"/>
      <c r="B5" s="397"/>
      <c r="C5" s="397"/>
      <c r="D5" s="397"/>
      <c r="E5" s="397"/>
      <c r="F5" s="397"/>
      <c r="G5" s="419"/>
      <c r="H5" s="420"/>
      <c r="I5" s="422"/>
      <c r="J5" s="397"/>
      <c r="K5" s="397"/>
      <c r="L5" s="397"/>
      <c r="M5" s="397"/>
      <c r="N5" s="397"/>
      <c r="O5" s="397"/>
      <c r="P5" s="397"/>
      <c r="Q5" s="402"/>
    </row>
    <row r="6" spans="1:17" ht="12.75">
      <c r="A6" s="414"/>
      <c r="B6" s="397" t="s">
        <v>274</v>
      </c>
      <c r="C6" s="399" t="s">
        <v>275</v>
      </c>
      <c r="D6" s="405" t="s">
        <v>276</v>
      </c>
      <c r="E6" s="397" t="s">
        <v>277</v>
      </c>
      <c r="F6" s="397" t="s">
        <v>278</v>
      </c>
      <c r="G6" s="397" t="s">
        <v>279</v>
      </c>
      <c r="H6" s="397" t="s">
        <v>280</v>
      </c>
      <c r="I6" s="422"/>
      <c r="J6" s="397" t="s">
        <v>281</v>
      </c>
      <c r="K6" s="397" t="s">
        <v>282</v>
      </c>
      <c r="L6" s="397" t="s">
        <v>283</v>
      </c>
      <c r="M6" s="397" t="s">
        <v>284</v>
      </c>
      <c r="N6" s="398" t="s">
        <v>285</v>
      </c>
      <c r="O6" s="397" t="s">
        <v>280</v>
      </c>
      <c r="P6" s="397"/>
      <c r="Q6" s="402"/>
    </row>
    <row r="7" spans="1:17" ht="12.75">
      <c r="A7" s="414"/>
      <c r="B7" s="397"/>
      <c r="C7" s="397"/>
      <c r="D7" s="406"/>
      <c r="E7" s="397"/>
      <c r="F7" s="397"/>
      <c r="G7" s="397"/>
      <c r="H7" s="397"/>
      <c r="I7" s="422"/>
      <c r="J7" s="397"/>
      <c r="K7" s="397"/>
      <c r="L7" s="397"/>
      <c r="M7" s="397"/>
      <c r="N7" s="398"/>
      <c r="O7" s="397"/>
      <c r="P7" s="397"/>
      <c r="Q7" s="402"/>
    </row>
    <row r="8" spans="1:17" ht="12.75">
      <c r="A8" s="414"/>
      <c r="B8" s="397"/>
      <c r="C8" s="397"/>
      <c r="D8" s="406"/>
      <c r="E8" s="397"/>
      <c r="F8" s="397"/>
      <c r="G8" s="397"/>
      <c r="H8" s="397"/>
      <c r="I8" s="422"/>
      <c r="J8" s="397"/>
      <c r="K8" s="397"/>
      <c r="L8" s="397"/>
      <c r="M8" s="397"/>
      <c r="N8" s="398"/>
      <c r="O8" s="397"/>
      <c r="P8" s="397"/>
      <c r="Q8" s="402"/>
    </row>
    <row r="9" spans="1:17" ht="12.75">
      <c r="A9" s="414"/>
      <c r="B9" s="397"/>
      <c r="C9" s="397"/>
      <c r="D9" s="406"/>
      <c r="E9" s="397"/>
      <c r="F9" s="397"/>
      <c r="G9" s="397"/>
      <c r="H9" s="397"/>
      <c r="I9" s="422"/>
      <c r="J9" s="397"/>
      <c r="K9" s="397"/>
      <c r="L9" s="397"/>
      <c r="M9" s="397"/>
      <c r="N9" s="398"/>
      <c r="O9" s="397"/>
      <c r="P9" s="397"/>
      <c r="Q9" s="402"/>
    </row>
    <row r="10" spans="1:17" ht="12.75">
      <c r="A10" s="415"/>
      <c r="B10" s="397"/>
      <c r="C10" s="397"/>
      <c r="D10" s="406"/>
      <c r="E10" s="397"/>
      <c r="F10" s="397"/>
      <c r="G10" s="397"/>
      <c r="H10" s="397"/>
      <c r="I10" s="422"/>
      <c r="J10" s="397"/>
      <c r="K10" s="397"/>
      <c r="L10" s="397"/>
      <c r="M10" s="397"/>
      <c r="N10" s="398"/>
      <c r="O10" s="397"/>
      <c r="P10" s="397"/>
      <c r="Q10" s="402"/>
    </row>
    <row r="11" spans="1:17" ht="12.75">
      <c r="A11" s="415"/>
      <c r="B11" s="397"/>
      <c r="C11" s="397"/>
      <c r="D11" s="406"/>
      <c r="E11" s="397"/>
      <c r="F11" s="397"/>
      <c r="G11" s="397"/>
      <c r="H11" s="397"/>
      <c r="I11" s="422"/>
      <c r="J11" s="397"/>
      <c r="K11" s="397"/>
      <c r="L11" s="397"/>
      <c r="M11" s="397"/>
      <c r="N11" s="398"/>
      <c r="O11" s="397"/>
      <c r="P11" s="397"/>
      <c r="Q11" s="402"/>
    </row>
    <row r="12" spans="1:17" ht="12.75">
      <c r="A12" s="415"/>
      <c r="B12" s="397"/>
      <c r="C12" s="397"/>
      <c r="D12" s="406"/>
      <c r="E12" s="397"/>
      <c r="F12" s="397"/>
      <c r="G12" s="397"/>
      <c r="H12" s="397"/>
      <c r="I12" s="422"/>
      <c r="J12" s="397"/>
      <c r="K12" s="397"/>
      <c r="L12" s="397"/>
      <c r="M12" s="397"/>
      <c r="N12" s="398"/>
      <c r="O12" s="397"/>
      <c r="P12" s="397"/>
      <c r="Q12" s="402"/>
    </row>
    <row r="13" spans="1:17" ht="12.75">
      <c r="A13" s="415"/>
      <c r="B13" s="397"/>
      <c r="C13" s="397"/>
      <c r="D13" s="406"/>
      <c r="E13" s="397"/>
      <c r="F13" s="397"/>
      <c r="G13" s="397"/>
      <c r="H13" s="397"/>
      <c r="I13" s="422"/>
      <c r="J13" s="397"/>
      <c r="K13" s="397"/>
      <c r="L13" s="397"/>
      <c r="M13" s="397"/>
      <c r="N13" s="398"/>
      <c r="O13" s="397"/>
      <c r="P13" s="397"/>
      <c r="Q13" s="402"/>
    </row>
    <row r="14" spans="1:17" ht="12.75">
      <c r="A14" s="415"/>
      <c r="B14" s="397"/>
      <c r="C14" s="397"/>
      <c r="D14" s="406"/>
      <c r="E14" s="397"/>
      <c r="F14" s="397"/>
      <c r="G14" s="397"/>
      <c r="H14" s="397"/>
      <c r="I14" s="422"/>
      <c r="J14" s="397"/>
      <c r="K14" s="397"/>
      <c r="L14" s="397"/>
      <c r="M14" s="397"/>
      <c r="N14" s="398"/>
      <c r="O14" s="397"/>
      <c r="P14" s="397"/>
      <c r="Q14" s="402"/>
    </row>
    <row r="15" spans="1:17" ht="12.75">
      <c r="A15" s="415"/>
      <c r="B15" s="397"/>
      <c r="C15" s="397"/>
      <c r="D15" s="407"/>
      <c r="E15" s="397"/>
      <c r="F15" s="397"/>
      <c r="G15" s="397"/>
      <c r="H15" s="397"/>
      <c r="I15" s="423"/>
      <c r="J15" s="397"/>
      <c r="K15" s="397"/>
      <c r="L15" s="397"/>
      <c r="M15" s="397"/>
      <c r="N15" s="398"/>
      <c r="O15" s="397"/>
      <c r="P15" s="397"/>
      <c r="Q15" s="402"/>
    </row>
    <row r="16" spans="1:17" ht="12.75">
      <c r="A16" s="219"/>
      <c r="B16" s="213">
        <v>1</v>
      </c>
      <c r="C16" s="213">
        <v>2</v>
      </c>
      <c r="D16" s="220" t="s">
        <v>286</v>
      </c>
      <c r="E16" s="213">
        <v>3</v>
      </c>
      <c r="F16" s="213">
        <v>4</v>
      </c>
      <c r="G16" s="213">
        <v>5</v>
      </c>
      <c r="H16" s="213">
        <v>6</v>
      </c>
      <c r="I16" s="220">
        <v>7</v>
      </c>
      <c r="J16" s="213">
        <v>8</v>
      </c>
      <c r="K16" s="213">
        <v>9</v>
      </c>
      <c r="L16" s="213">
        <v>10</v>
      </c>
      <c r="M16" s="213">
        <v>11</v>
      </c>
      <c r="N16" s="218">
        <v>12</v>
      </c>
      <c r="O16" s="213">
        <v>13</v>
      </c>
      <c r="P16" s="213">
        <v>14</v>
      </c>
      <c r="Q16" s="217">
        <v>15</v>
      </c>
    </row>
    <row r="17" spans="1:17" ht="12.75">
      <c r="A17" s="221" t="s">
        <v>287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3"/>
      <c r="M17" s="223"/>
      <c r="N17" s="222"/>
      <c r="O17" s="222"/>
      <c r="P17" s="222"/>
      <c r="Q17" s="224"/>
    </row>
    <row r="18" spans="1:17" ht="12.75">
      <c r="A18" s="225" t="s">
        <v>14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223"/>
      <c r="N18" s="222"/>
      <c r="O18" s="222"/>
      <c r="P18" s="222"/>
      <c r="Q18" s="224"/>
    </row>
    <row r="19" spans="1:17" ht="12.75">
      <c r="A19" s="225" t="s">
        <v>288</v>
      </c>
      <c r="B19" s="226">
        <v>1039</v>
      </c>
      <c r="C19" s="226"/>
      <c r="D19" s="226"/>
      <c r="E19" s="226"/>
      <c r="F19" s="226">
        <f aca="true" t="shared" si="0" ref="F19:F25">SUM(B19+C19-E19)</f>
        <v>1039</v>
      </c>
      <c r="G19" s="226"/>
      <c r="H19" s="226"/>
      <c r="I19" s="226">
        <f aca="true" t="shared" si="1" ref="I19:I25">SUM(F19+G19-H19)</f>
        <v>1039</v>
      </c>
      <c r="J19" s="226">
        <v>25</v>
      </c>
      <c r="K19" s="226">
        <v>2</v>
      </c>
      <c r="L19" s="223"/>
      <c r="M19" s="223">
        <f aca="true" t="shared" si="2" ref="M19:M24">SUM(J19+K19-L19)</f>
        <v>27</v>
      </c>
      <c r="N19" s="222"/>
      <c r="O19" s="222"/>
      <c r="P19" s="222">
        <f aca="true" t="shared" si="3" ref="P19:P25">SUM(M19+N19-O19)</f>
        <v>27</v>
      </c>
      <c r="Q19" s="224">
        <f aca="true" t="shared" si="4" ref="Q19:Q25">SUM(I19-P19)</f>
        <v>1012</v>
      </c>
    </row>
    <row r="20" spans="1:17" ht="12.75">
      <c r="A20" s="225" t="s">
        <v>289</v>
      </c>
      <c r="B20" s="227">
        <v>2512</v>
      </c>
      <c r="C20" s="227"/>
      <c r="D20" s="227"/>
      <c r="E20" s="227"/>
      <c r="F20" s="226">
        <f t="shared" si="0"/>
        <v>2512</v>
      </c>
      <c r="G20" s="227"/>
      <c r="H20" s="227"/>
      <c r="I20" s="226">
        <f t="shared" si="1"/>
        <v>2512</v>
      </c>
      <c r="J20" s="328">
        <v>1672</v>
      </c>
      <c r="K20" s="328">
        <v>43</v>
      </c>
      <c r="L20" s="223"/>
      <c r="M20" s="331">
        <f t="shared" si="2"/>
        <v>1715</v>
      </c>
      <c r="N20" s="222"/>
      <c r="O20" s="222"/>
      <c r="P20" s="332">
        <f t="shared" si="3"/>
        <v>1715</v>
      </c>
      <c r="Q20" s="329">
        <f t="shared" si="4"/>
        <v>797</v>
      </c>
    </row>
    <row r="21" spans="1:17" ht="12.75">
      <c r="A21" s="225" t="s">
        <v>290</v>
      </c>
      <c r="B21" s="227">
        <v>2776</v>
      </c>
      <c r="C21" s="328">
        <v>16</v>
      </c>
      <c r="D21" s="352"/>
      <c r="E21" s="227"/>
      <c r="F21" s="334">
        <f t="shared" si="0"/>
        <v>2792</v>
      </c>
      <c r="G21" s="227"/>
      <c r="H21" s="227"/>
      <c r="I21" s="334">
        <f t="shared" si="1"/>
        <v>2792</v>
      </c>
      <c r="J21" s="227">
        <v>2770</v>
      </c>
      <c r="K21" s="328">
        <v>4</v>
      </c>
      <c r="L21" s="227"/>
      <c r="M21" s="328">
        <f t="shared" si="2"/>
        <v>2774</v>
      </c>
      <c r="N21" s="226"/>
      <c r="O21" s="353"/>
      <c r="P21" s="334">
        <f t="shared" si="3"/>
        <v>2774</v>
      </c>
      <c r="Q21" s="354">
        <f t="shared" si="4"/>
        <v>18</v>
      </c>
    </row>
    <row r="22" spans="1:17" ht="12.75">
      <c r="A22" s="225" t="s">
        <v>291</v>
      </c>
      <c r="B22" s="328">
        <v>1284</v>
      </c>
      <c r="C22" s="227"/>
      <c r="D22" s="227"/>
      <c r="E22" s="227"/>
      <c r="F22" s="334">
        <f t="shared" si="0"/>
        <v>1284</v>
      </c>
      <c r="G22" s="227"/>
      <c r="H22" s="227"/>
      <c r="I22" s="334">
        <f t="shared" si="1"/>
        <v>1284</v>
      </c>
      <c r="J22" s="227">
        <v>1129</v>
      </c>
      <c r="K22" s="328">
        <v>12</v>
      </c>
      <c r="L22" s="227"/>
      <c r="M22" s="328">
        <f t="shared" si="2"/>
        <v>1141</v>
      </c>
      <c r="N22" s="226"/>
      <c r="O22" s="226"/>
      <c r="P22" s="334">
        <f t="shared" si="3"/>
        <v>1141</v>
      </c>
      <c r="Q22" s="354">
        <f t="shared" si="4"/>
        <v>143</v>
      </c>
    </row>
    <row r="23" spans="1:17" ht="12.75">
      <c r="A23" s="225" t="s">
        <v>292</v>
      </c>
      <c r="B23" s="227">
        <v>473</v>
      </c>
      <c r="C23" s="227">
        <v>4</v>
      </c>
      <c r="D23" s="227"/>
      <c r="E23" s="227"/>
      <c r="F23" s="227">
        <f t="shared" si="0"/>
        <v>477</v>
      </c>
      <c r="G23" s="227"/>
      <c r="H23" s="227"/>
      <c r="I23" s="227">
        <f t="shared" si="1"/>
        <v>477</v>
      </c>
      <c r="J23" s="227">
        <v>360</v>
      </c>
      <c r="K23" s="227">
        <v>17</v>
      </c>
      <c r="L23" s="223"/>
      <c r="M23" s="223">
        <f t="shared" si="2"/>
        <v>377</v>
      </c>
      <c r="N23" s="222"/>
      <c r="O23" s="228"/>
      <c r="P23" s="222">
        <f t="shared" si="3"/>
        <v>377</v>
      </c>
      <c r="Q23" s="224">
        <f t="shared" si="4"/>
        <v>100</v>
      </c>
    </row>
    <row r="24" spans="1:17" ht="12.75">
      <c r="A24" s="225" t="s">
        <v>402</v>
      </c>
      <c r="B24" s="328">
        <v>300</v>
      </c>
      <c r="C24" s="227">
        <v>14</v>
      </c>
      <c r="D24" s="227"/>
      <c r="E24" s="227"/>
      <c r="F24" s="328">
        <f t="shared" si="0"/>
        <v>314</v>
      </c>
      <c r="G24" s="227"/>
      <c r="H24" s="227"/>
      <c r="I24" s="227">
        <f t="shared" si="1"/>
        <v>314</v>
      </c>
      <c r="J24" s="227">
        <v>219</v>
      </c>
      <c r="K24" s="328">
        <v>14</v>
      </c>
      <c r="L24" s="223"/>
      <c r="M24" s="331">
        <f t="shared" si="2"/>
        <v>233</v>
      </c>
      <c r="N24" s="222"/>
      <c r="O24" s="222"/>
      <c r="P24" s="332">
        <f t="shared" si="3"/>
        <v>233</v>
      </c>
      <c r="Q24" s="329">
        <f t="shared" si="4"/>
        <v>81</v>
      </c>
    </row>
    <row r="25" spans="1:17" ht="12.75">
      <c r="A25" s="382" t="s">
        <v>293</v>
      </c>
      <c r="B25" s="386">
        <v>174</v>
      </c>
      <c r="C25" s="386">
        <v>61</v>
      </c>
      <c r="D25" s="386"/>
      <c r="E25" s="386">
        <v>13</v>
      </c>
      <c r="F25" s="386">
        <f t="shared" si="0"/>
        <v>222</v>
      </c>
      <c r="G25" s="386"/>
      <c r="H25" s="386"/>
      <c r="I25" s="386">
        <f t="shared" si="1"/>
        <v>222</v>
      </c>
      <c r="J25" s="386">
        <v>52</v>
      </c>
      <c r="K25" s="386">
        <v>5</v>
      </c>
      <c r="L25" s="386">
        <v>0</v>
      </c>
      <c r="M25" s="386">
        <f>+J25+K25-L25</f>
        <v>57</v>
      </c>
      <c r="N25" s="386">
        <v>0</v>
      </c>
      <c r="O25" s="386">
        <v>0</v>
      </c>
      <c r="P25" s="386">
        <f t="shared" si="3"/>
        <v>57</v>
      </c>
      <c r="Q25" s="388">
        <f t="shared" si="4"/>
        <v>165</v>
      </c>
    </row>
    <row r="26" spans="1:17" ht="12.75">
      <c r="A26" s="383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9"/>
    </row>
    <row r="27" spans="1:17" ht="12.75">
      <c r="A27" s="229" t="s">
        <v>294</v>
      </c>
      <c r="B27" s="330">
        <f aca="true" t="shared" si="5" ref="B27:Q27">SUM(B19:B26)</f>
        <v>8558</v>
      </c>
      <c r="C27" s="330">
        <f t="shared" si="5"/>
        <v>95</v>
      </c>
      <c r="D27" s="330">
        <f t="shared" si="5"/>
        <v>0</v>
      </c>
      <c r="E27" s="330">
        <f t="shared" si="5"/>
        <v>13</v>
      </c>
      <c r="F27" s="330">
        <f t="shared" si="5"/>
        <v>8640</v>
      </c>
      <c r="G27" s="330">
        <f t="shared" si="5"/>
        <v>0</v>
      </c>
      <c r="H27" s="330">
        <f t="shared" si="5"/>
        <v>0</v>
      </c>
      <c r="I27" s="330">
        <f t="shared" si="5"/>
        <v>8640</v>
      </c>
      <c r="J27" s="330">
        <f t="shared" si="5"/>
        <v>6227</v>
      </c>
      <c r="K27" s="330">
        <f>SUM(K19:K26)</f>
        <v>97</v>
      </c>
      <c r="L27" s="330">
        <f t="shared" si="5"/>
        <v>0</v>
      </c>
      <c r="M27" s="330">
        <f t="shared" si="5"/>
        <v>6324</v>
      </c>
      <c r="N27" s="330">
        <f t="shared" si="5"/>
        <v>0</v>
      </c>
      <c r="O27" s="330">
        <f t="shared" si="5"/>
        <v>0</v>
      </c>
      <c r="P27" s="330">
        <f t="shared" si="5"/>
        <v>6324</v>
      </c>
      <c r="Q27" s="333">
        <f t="shared" si="5"/>
        <v>2316</v>
      </c>
    </row>
    <row r="28" spans="1:17" ht="12.75">
      <c r="A28" s="232" t="s">
        <v>295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3"/>
      <c r="M28" s="223"/>
      <c r="N28" s="222"/>
      <c r="O28" s="222"/>
      <c r="P28" s="222"/>
      <c r="Q28" s="224"/>
    </row>
    <row r="29" spans="1:17" ht="12.75">
      <c r="A29" s="233" t="s">
        <v>296</v>
      </c>
      <c r="B29" s="227">
        <v>310</v>
      </c>
      <c r="C29" s="227"/>
      <c r="D29" s="227"/>
      <c r="E29" s="227"/>
      <c r="F29" s="227">
        <f>SUM(B29+C29-E29)</f>
        <v>310</v>
      </c>
      <c r="G29" s="227">
        <v>0</v>
      </c>
      <c r="H29" s="227">
        <v>0</v>
      </c>
      <c r="I29" s="227">
        <f>SUM(F29+G29-H29)</f>
        <v>310</v>
      </c>
      <c r="J29" s="227">
        <v>217</v>
      </c>
      <c r="K29" s="227">
        <v>7</v>
      </c>
      <c r="L29" s="223">
        <v>0</v>
      </c>
      <c r="M29" s="223">
        <f>SUM(J29+K29-L29)</f>
        <v>224</v>
      </c>
      <c r="N29" s="222">
        <v>0</v>
      </c>
      <c r="O29" s="222">
        <v>0</v>
      </c>
      <c r="P29" s="222">
        <f>SUM(M29+N29-O29)</f>
        <v>224</v>
      </c>
      <c r="Q29" s="224">
        <f>SUM(I29-P29)</f>
        <v>86</v>
      </c>
    </row>
    <row r="30" spans="1:17" ht="12.75">
      <c r="A30" s="234" t="s">
        <v>297</v>
      </c>
      <c r="B30" s="227">
        <v>127</v>
      </c>
      <c r="C30" s="227"/>
      <c r="D30" s="227"/>
      <c r="E30" s="227"/>
      <c r="F30" s="227">
        <f>SUM(B30+C30-E30)</f>
        <v>127</v>
      </c>
      <c r="G30" s="227">
        <v>0</v>
      </c>
      <c r="H30" s="227">
        <v>0</v>
      </c>
      <c r="I30" s="227">
        <f>SUM(F30+G30-H30)</f>
        <v>127</v>
      </c>
      <c r="J30" s="227">
        <v>127</v>
      </c>
      <c r="K30" s="227">
        <v>0</v>
      </c>
      <c r="L30" s="223">
        <v>0</v>
      </c>
      <c r="M30" s="223">
        <f>SUM(J30+K30-L30)</f>
        <v>127</v>
      </c>
      <c r="N30" s="222">
        <v>0</v>
      </c>
      <c r="O30" s="222">
        <v>0</v>
      </c>
      <c r="P30" s="222">
        <f>SUM(M30+N30-O30)</f>
        <v>127</v>
      </c>
      <c r="Q30" s="224">
        <f>SUM(I30-P30)</f>
        <v>0</v>
      </c>
    </row>
    <row r="31" spans="1:17" ht="12.75">
      <c r="A31" s="234" t="s">
        <v>298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3"/>
      <c r="M31" s="223"/>
      <c r="N31" s="222"/>
      <c r="O31" s="222"/>
      <c r="P31" s="222"/>
      <c r="Q31" s="224"/>
    </row>
    <row r="32" spans="1:17" ht="12.75">
      <c r="A32" s="400" t="s">
        <v>299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90"/>
      <c r="M32" s="390"/>
      <c r="N32" s="392"/>
      <c r="O32" s="392"/>
      <c r="P32" s="392"/>
      <c r="Q32" s="394"/>
    </row>
    <row r="33" spans="1:17" ht="12.75">
      <c r="A33" s="400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91"/>
      <c r="M33" s="391"/>
      <c r="N33" s="393"/>
      <c r="O33" s="393"/>
      <c r="P33" s="393"/>
      <c r="Q33" s="395"/>
    </row>
    <row r="34" spans="1:17" ht="12.75">
      <c r="A34" s="229" t="s">
        <v>300</v>
      </c>
      <c r="B34" s="230">
        <f aca="true" t="shared" si="6" ref="B34:Q34">SUM(B29:B33)</f>
        <v>437</v>
      </c>
      <c r="C34" s="230">
        <f t="shared" si="6"/>
        <v>0</v>
      </c>
      <c r="D34" s="230">
        <f t="shared" si="6"/>
        <v>0</v>
      </c>
      <c r="E34" s="230">
        <f t="shared" si="6"/>
        <v>0</v>
      </c>
      <c r="F34" s="230">
        <f t="shared" si="6"/>
        <v>437</v>
      </c>
      <c r="G34" s="230">
        <f t="shared" si="6"/>
        <v>0</v>
      </c>
      <c r="H34" s="230">
        <f t="shared" si="6"/>
        <v>0</v>
      </c>
      <c r="I34" s="230">
        <f t="shared" si="6"/>
        <v>437</v>
      </c>
      <c r="J34" s="230">
        <f t="shared" si="6"/>
        <v>344</v>
      </c>
      <c r="K34" s="230">
        <f t="shared" si="6"/>
        <v>7</v>
      </c>
      <c r="L34" s="230">
        <f t="shared" si="6"/>
        <v>0</v>
      </c>
      <c r="M34" s="230">
        <f t="shared" si="6"/>
        <v>351</v>
      </c>
      <c r="N34" s="230">
        <f t="shared" si="6"/>
        <v>0</v>
      </c>
      <c r="O34" s="230">
        <f t="shared" si="6"/>
        <v>0</v>
      </c>
      <c r="P34" s="230">
        <f t="shared" si="6"/>
        <v>351</v>
      </c>
      <c r="Q34" s="231">
        <f t="shared" si="6"/>
        <v>86</v>
      </c>
    </row>
    <row r="35" spans="1:17" ht="12.75">
      <c r="A35" s="239" t="s">
        <v>301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6"/>
      <c r="M35" s="236"/>
      <c r="N35" s="237"/>
      <c r="O35" s="237"/>
      <c r="P35" s="237"/>
      <c r="Q35" s="238"/>
    </row>
    <row r="36" spans="1:17" ht="12.75">
      <c r="A36" s="234" t="s">
        <v>302</v>
      </c>
      <c r="B36" s="227">
        <f>SUM(B37:B40)</f>
        <v>1</v>
      </c>
      <c r="C36" s="227"/>
      <c r="D36" s="240" t="s">
        <v>303</v>
      </c>
      <c r="E36" s="227">
        <f aca="true" t="shared" si="7" ref="E36:Q36">SUM(E37:E40)</f>
        <v>0</v>
      </c>
      <c r="F36" s="295">
        <f t="shared" si="7"/>
        <v>1</v>
      </c>
      <c r="G36" s="227">
        <f t="shared" si="7"/>
        <v>0</v>
      </c>
      <c r="H36" s="227">
        <f t="shared" si="7"/>
        <v>0</v>
      </c>
      <c r="I36" s="227">
        <f>+F36+G36+H36</f>
        <v>1</v>
      </c>
      <c r="J36" s="227">
        <f t="shared" si="7"/>
        <v>0</v>
      </c>
      <c r="K36" s="227">
        <f t="shared" si="7"/>
        <v>0</v>
      </c>
      <c r="L36" s="227">
        <f t="shared" si="7"/>
        <v>0</v>
      </c>
      <c r="M36" s="227">
        <f t="shared" si="7"/>
        <v>0</v>
      </c>
      <c r="N36" s="227">
        <f t="shared" si="7"/>
        <v>0</v>
      </c>
      <c r="O36" s="227">
        <f t="shared" si="7"/>
        <v>0</v>
      </c>
      <c r="P36" s="227">
        <f t="shared" si="7"/>
        <v>0</v>
      </c>
      <c r="Q36" s="241">
        <f t="shared" si="7"/>
        <v>1</v>
      </c>
    </row>
    <row r="37" spans="1:17" ht="12.75">
      <c r="A37" s="234" t="s">
        <v>304</v>
      </c>
      <c r="B37" s="227"/>
      <c r="C37" s="227"/>
      <c r="D37" s="240" t="s">
        <v>303</v>
      </c>
      <c r="E37" s="227"/>
      <c r="F37" s="227"/>
      <c r="G37" s="227"/>
      <c r="H37" s="227"/>
      <c r="I37" s="227"/>
      <c r="J37" s="227"/>
      <c r="K37" s="227"/>
      <c r="L37" s="223"/>
      <c r="M37" s="223"/>
      <c r="N37" s="222"/>
      <c r="O37" s="222"/>
      <c r="P37" s="222"/>
      <c r="Q37" s="224"/>
    </row>
    <row r="38" spans="1:17" ht="12.75">
      <c r="A38" s="234" t="s">
        <v>305</v>
      </c>
      <c r="B38" s="227"/>
      <c r="C38" s="227"/>
      <c r="D38" s="240" t="s">
        <v>303</v>
      </c>
      <c r="E38" s="227"/>
      <c r="F38" s="227"/>
      <c r="G38" s="227"/>
      <c r="H38" s="227"/>
      <c r="I38" s="227"/>
      <c r="J38" s="227"/>
      <c r="K38" s="227"/>
      <c r="L38" s="223"/>
      <c r="M38" s="223"/>
      <c r="N38" s="222"/>
      <c r="O38" s="222"/>
      <c r="P38" s="222"/>
      <c r="Q38" s="224"/>
    </row>
    <row r="39" spans="1:17" ht="12.75">
      <c r="A39" s="234" t="s">
        <v>306</v>
      </c>
      <c r="B39" s="227"/>
      <c r="C39" s="227"/>
      <c r="D39" s="240" t="s">
        <v>303</v>
      </c>
      <c r="E39" s="227"/>
      <c r="F39" s="227"/>
      <c r="G39" s="227"/>
      <c r="H39" s="227"/>
      <c r="I39" s="227"/>
      <c r="J39" s="227"/>
      <c r="K39" s="227"/>
      <c r="L39" s="223"/>
      <c r="M39" s="223"/>
      <c r="N39" s="222"/>
      <c r="O39" s="222"/>
      <c r="P39" s="222"/>
      <c r="Q39" s="224"/>
    </row>
    <row r="40" spans="1:17" ht="12.75">
      <c r="A40" s="234" t="s">
        <v>307</v>
      </c>
      <c r="B40" s="227">
        <v>1</v>
      </c>
      <c r="C40" s="227"/>
      <c r="D40" s="240" t="s">
        <v>303</v>
      </c>
      <c r="E40" s="227"/>
      <c r="F40" s="227">
        <f>SUM(B40+C40-E40)</f>
        <v>1</v>
      </c>
      <c r="G40" s="227"/>
      <c r="H40" s="227"/>
      <c r="I40" s="227"/>
      <c r="J40" s="227"/>
      <c r="K40" s="227"/>
      <c r="L40" s="223"/>
      <c r="M40" s="223"/>
      <c r="N40" s="222"/>
      <c r="O40" s="222"/>
      <c r="P40" s="222"/>
      <c r="Q40" s="224">
        <v>1</v>
      </c>
    </row>
    <row r="41" spans="1:17" ht="12.75">
      <c r="A41" s="234" t="s">
        <v>308</v>
      </c>
      <c r="B41" s="227"/>
      <c r="C41" s="227"/>
      <c r="D41" s="240" t="s">
        <v>303</v>
      </c>
      <c r="E41" s="227"/>
      <c r="F41" s="227"/>
      <c r="G41" s="227"/>
      <c r="H41" s="227"/>
      <c r="I41" s="227"/>
      <c r="J41" s="227"/>
      <c r="K41" s="227"/>
      <c r="L41" s="223"/>
      <c r="M41" s="223"/>
      <c r="N41" s="222"/>
      <c r="O41" s="222"/>
      <c r="P41" s="222"/>
      <c r="Q41" s="224"/>
    </row>
    <row r="42" spans="1:17" ht="12.75">
      <c r="A42" s="234" t="s">
        <v>309</v>
      </c>
      <c r="B42" s="226"/>
      <c r="C42" s="226"/>
      <c r="D42" s="240" t="s">
        <v>303</v>
      </c>
      <c r="E42" s="226"/>
      <c r="F42" s="226"/>
      <c r="G42" s="226"/>
      <c r="H42" s="226"/>
      <c r="I42" s="226"/>
      <c r="J42" s="226"/>
      <c r="K42" s="226"/>
      <c r="L42" s="223"/>
      <c r="M42" s="223"/>
      <c r="N42" s="223"/>
      <c r="O42" s="223"/>
      <c r="P42" s="223"/>
      <c r="Q42" s="242"/>
    </row>
    <row r="43" spans="1:17" ht="12.75">
      <c r="A43" s="229" t="s">
        <v>310</v>
      </c>
      <c r="B43" s="243">
        <f>SUM(B36+B41+B42)</f>
        <v>1</v>
      </c>
      <c r="C43" s="243"/>
      <c r="D43" s="240"/>
      <c r="E43" s="243">
        <f aca="true" t="shared" si="8" ref="E43:Q43">SUM(E36+E41+E42)</f>
        <v>0</v>
      </c>
      <c r="F43" s="243">
        <f t="shared" si="8"/>
        <v>1</v>
      </c>
      <c r="G43" s="243">
        <f t="shared" si="8"/>
        <v>0</v>
      </c>
      <c r="H43" s="243">
        <f t="shared" si="8"/>
        <v>0</v>
      </c>
      <c r="I43" s="243">
        <f t="shared" si="8"/>
        <v>1</v>
      </c>
      <c r="J43" s="243">
        <f t="shared" si="8"/>
        <v>0</v>
      </c>
      <c r="K43" s="243">
        <f t="shared" si="8"/>
        <v>0</v>
      </c>
      <c r="L43" s="243">
        <f t="shared" si="8"/>
        <v>0</v>
      </c>
      <c r="M43" s="243">
        <f t="shared" si="8"/>
        <v>0</v>
      </c>
      <c r="N43" s="243">
        <f t="shared" si="8"/>
        <v>0</v>
      </c>
      <c r="O43" s="243">
        <f t="shared" si="8"/>
        <v>0</v>
      </c>
      <c r="P43" s="243">
        <f t="shared" si="8"/>
        <v>0</v>
      </c>
      <c r="Q43" s="244">
        <f t="shared" si="8"/>
        <v>1</v>
      </c>
    </row>
    <row r="44" spans="1:17" ht="12.75">
      <c r="A44" s="221" t="s">
        <v>311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3"/>
      <c r="M44" s="223"/>
      <c r="N44" s="223"/>
      <c r="O44" s="223"/>
      <c r="P44" s="223"/>
      <c r="Q44" s="242"/>
    </row>
    <row r="45" spans="1:17" ht="12.75">
      <c r="A45" s="225" t="s">
        <v>312</v>
      </c>
      <c r="B45" s="227"/>
      <c r="C45" s="227"/>
      <c r="D45" s="240" t="s">
        <v>303</v>
      </c>
      <c r="E45" s="227"/>
      <c r="F45" s="227"/>
      <c r="G45" s="227"/>
      <c r="H45" s="227"/>
      <c r="I45" s="227"/>
      <c r="J45" s="227"/>
      <c r="K45" s="227"/>
      <c r="L45" s="223"/>
      <c r="M45" s="223"/>
      <c r="N45" s="222"/>
      <c r="O45" s="222"/>
      <c r="P45" s="222"/>
      <c r="Q45" s="224"/>
    </row>
    <row r="46" spans="1:17" ht="12.75">
      <c r="A46" s="225" t="s">
        <v>313</v>
      </c>
      <c r="B46" s="226"/>
      <c r="C46" s="226"/>
      <c r="D46" s="240" t="s">
        <v>303</v>
      </c>
      <c r="E46" s="226"/>
      <c r="F46" s="226"/>
      <c r="G46" s="226"/>
      <c r="H46" s="226"/>
      <c r="I46" s="226"/>
      <c r="J46" s="226"/>
      <c r="K46" s="226"/>
      <c r="L46" s="223"/>
      <c r="M46" s="223"/>
      <c r="N46" s="222"/>
      <c r="O46" s="222"/>
      <c r="P46" s="222"/>
      <c r="Q46" s="224"/>
    </row>
    <row r="47" spans="1:17" ht="12.75">
      <c r="A47" s="229" t="s">
        <v>314</v>
      </c>
      <c r="B47" s="243">
        <f>SUM(B45:B46)</f>
        <v>0</v>
      </c>
      <c r="C47" s="243"/>
      <c r="D47" s="240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4"/>
    </row>
    <row r="48" spans="1:17" ht="13.5" thickBot="1">
      <c r="A48" s="245" t="s">
        <v>315</v>
      </c>
      <c r="B48" s="335">
        <f aca="true" t="shared" si="9" ref="B48:Q48">SUM(B27+B34+B43+B47)</f>
        <v>8996</v>
      </c>
      <c r="C48" s="335">
        <f t="shared" si="9"/>
        <v>95</v>
      </c>
      <c r="D48" s="335">
        <f t="shared" si="9"/>
        <v>0</v>
      </c>
      <c r="E48" s="335">
        <f t="shared" si="9"/>
        <v>13</v>
      </c>
      <c r="F48" s="335">
        <f t="shared" si="9"/>
        <v>9078</v>
      </c>
      <c r="G48" s="335">
        <f t="shared" si="9"/>
        <v>0</v>
      </c>
      <c r="H48" s="335">
        <f t="shared" si="9"/>
        <v>0</v>
      </c>
      <c r="I48" s="335">
        <f t="shared" si="9"/>
        <v>9078</v>
      </c>
      <c r="J48" s="335">
        <f t="shared" si="9"/>
        <v>6571</v>
      </c>
      <c r="K48" s="335">
        <f t="shared" si="9"/>
        <v>104</v>
      </c>
      <c r="L48" s="335">
        <f t="shared" si="9"/>
        <v>0</v>
      </c>
      <c r="M48" s="335">
        <f t="shared" si="9"/>
        <v>6675</v>
      </c>
      <c r="N48" s="335">
        <f t="shared" si="9"/>
        <v>0</v>
      </c>
      <c r="O48" s="335">
        <f t="shared" si="9"/>
        <v>0</v>
      </c>
      <c r="P48" s="335">
        <f t="shared" si="9"/>
        <v>6675</v>
      </c>
      <c r="Q48" s="336">
        <f t="shared" si="9"/>
        <v>2403</v>
      </c>
    </row>
    <row r="49" spans="1:17" ht="13.5" thickBot="1">
      <c r="A49" s="408" t="s">
        <v>316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10"/>
    </row>
    <row r="50" spans="2:6" ht="12.75">
      <c r="B50" s="214" t="s">
        <v>428</v>
      </c>
      <c r="F50" s="214" t="s">
        <v>427</v>
      </c>
    </row>
  </sheetData>
  <sheetProtection/>
  <mergeCells count="59">
    <mergeCell ref="B6:B15"/>
    <mergeCell ref="K6:K15"/>
    <mergeCell ref="L6:L15"/>
    <mergeCell ref="H6:H15"/>
    <mergeCell ref="J6:J15"/>
    <mergeCell ref="A1:Q1"/>
    <mergeCell ref="A4:A15"/>
    <mergeCell ref="B4:F5"/>
    <mergeCell ref="G4:H5"/>
    <mergeCell ref="I4:I15"/>
    <mergeCell ref="Q4:Q15"/>
    <mergeCell ref="P3:Q3"/>
    <mergeCell ref="O6:O15"/>
    <mergeCell ref="A2:Q2"/>
    <mergeCell ref="D6:D15"/>
    <mergeCell ref="A49:Q49"/>
    <mergeCell ref="B32:B33"/>
    <mergeCell ref="C32:C33"/>
    <mergeCell ref="D32:D33"/>
    <mergeCell ref="F32:F33"/>
    <mergeCell ref="P32:P33"/>
    <mergeCell ref="L32:L33"/>
    <mergeCell ref="J32:J33"/>
    <mergeCell ref="A32:A33"/>
    <mergeCell ref="H32:H33"/>
    <mergeCell ref="B25:B26"/>
    <mergeCell ref="C25:C26"/>
    <mergeCell ref="G25:G26"/>
    <mergeCell ref="E25:E26"/>
    <mergeCell ref="F25:F26"/>
    <mergeCell ref="H25:H26"/>
    <mergeCell ref="C6:C15"/>
    <mergeCell ref="E32:E33"/>
    <mergeCell ref="K25:K26"/>
    <mergeCell ref="L25:L26"/>
    <mergeCell ref="G6:G15"/>
    <mergeCell ref="I32:I33"/>
    <mergeCell ref="F6:F15"/>
    <mergeCell ref="E6:E15"/>
    <mergeCell ref="Q32:Q33"/>
    <mergeCell ref="N32:N33"/>
    <mergeCell ref="M25:M26"/>
    <mergeCell ref="P25:P26"/>
    <mergeCell ref="P4:P15"/>
    <mergeCell ref="N4:O5"/>
    <mergeCell ref="J4:M5"/>
    <mergeCell ref="N25:N26"/>
    <mergeCell ref="N6:N15"/>
    <mergeCell ref="M6:M15"/>
    <mergeCell ref="A25:A26"/>
    <mergeCell ref="G32:G33"/>
    <mergeCell ref="D25:D26"/>
    <mergeCell ref="Q25:Q26"/>
    <mergeCell ref="O25:O26"/>
    <mergeCell ref="M32:M33"/>
    <mergeCell ref="O32:O33"/>
    <mergeCell ref="K32:K33"/>
    <mergeCell ref="I25:I26"/>
    <mergeCell ref="J25:J26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14" customWidth="1"/>
    <col min="2" max="2" width="13.28125" style="214" customWidth="1"/>
    <col min="3" max="3" width="13.00390625" style="214" customWidth="1"/>
    <col min="4" max="4" width="12.57421875" style="214" customWidth="1"/>
    <col min="5" max="5" width="14.140625" style="214" customWidth="1"/>
    <col min="6" max="16384" width="9.140625" style="214" customWidth="1"/>
  </cols>
  <sheetData>
    <row r="1" spans="1:5" ht="12.75">
      <c r="A1" s="433" t="s">
        <v>430</v>
      </c>
      <c r="B1" s="433"/>
      <c r="C1" s="433"/>
      <c r="D1" s="433"/>
      <c r="E1" s="246"/>
    </row>
    <row r="2" spans="1:5" ht="12.75">
      <c r="A2" s="433"/>
      <c r="B2" s="433"/>
      <c r="C2" s="433"/>
      <c r="D2" s="433"/>
      <c r="E2" s="247"/>
    </row>
    <row r="3" spans="1:5" ht="15">
      <c r="A3" s="436" t="s">
        <v>263</v>
      </c>
      <c r="B3" s="436"/>
      <c r="C3" s="436"/>
      <c r="D3" s="436"/>
      <c r="E3" s="247"/>
    </row>
    <row r="4" spans="1:5" ht="13.5" thickBot="1">
      <c r="A4" s="248"/>
      <c r="B4" s="249"/>
      <c r="C4" s="249"/>
      <c r="D4" s="250" t="s">
        <v>317</v>
      </c>
      <c r="E4" s="247"/>
    </row>
    <row r="5" spans="1:5" ht="12.75">
      <c r="A5" s="428" t="s">
        <v>266</v>
      </c>
      <c r="B5" s="430" t="s">
        <v>318</v>
      </c>
      <c r="C5" s="431" t="s">
        <v>319</v>
      </c>
      <c r="D5" s="434"/>
      <c r="E5" s="246"/>
    </row>
    <row r="6" spans="1:5" ht="12.75">
      <c r="A6" s="429"/>
      <c r="B6" s="427"/>
      <c r="C6" s="426" t="s">
        <v>320</v>
      </c>
      <c r="D6" s="435" t="s">
        <v>321</v>
      </c>
      <c r="E6" s="246"/>
    </row>
    <row r="7" spans="1:5" ht="12.75">
      <c r="A7" s="429"/>
      <c r="B7" s="427"/>
      <c r="C7" s="427"/>
      <c r="D7" s="435"/>
      <c r="E7" s="246"/>
    </row>
    <row r="8" spans="1:5" ht="12.75">
      <c r="A8" s="429"/>
      <c r="B8" s="427"/>
      <c r="C8" s="427"/>
      <c r="D8" s="435"/>
      <c r="E8" s="246"/>
    </row>
    <row r="9" spans="1:5" ht="12.75">
      <c r="A9" s="429"/>
      <c r="B9" s="427"/>
      <c r="C9" s="427"/>
      <c r="D9" s="435"/>
      <c r="E9" s="246"/>
    </row>
    <row r="10" spans="1:5" ht="12.75">
      <c r="A10" s="429"/>
      <c r="B10" s="427"/>
      <c r="C10" s="427"/>
      <c r="D10" s="435"/>
      <c r="E10" s="246"/>
    </row>
    <row r="11" spans="1:5" ht="12.75">
      <c r="A11" s="253" t="s">
        <v>322</v>
      </c>
      <c r="B11" s="254" t="s">
        <v>323</v>
      </c>
      <c r="C11" s="254" t="s">
        <v>23</v>
      </c>
      <c r="D11" s="255" t="s">
        <v>23</v>
      </c>
      <c r="E11" s="246"/>
    </row>
    <row r="12" spans="1:5" ht="12.75">
      <c r="A12" s="256" t="s">
        <v>324</v>
      </c>
      <c r="B12" s="257">
        <v>0</v>
      </c>
      <c r="C12" s="258">
        <v>0</v>
      </c>
      <c r="D12" s="259">
        <v>0</v>
      </c>
      <c r="E12" s="246"/>
    </row>
    <row r="13" spans="1:5" ht="12.75">
      <c r="A13" s="260" t="s">
        <v>325</v>
      </c>
      <c r="B13" s="261"/>
      <c r="C13" s="261"/>
      <c r="D13" s="262"/>
      <c r="E13" s="246"/>
    </row>
    <row r="14" spans="1:5" ht="12.75">
      <c r="A14" s="260" t="s">
        <v>326</v>
      </c>
      <c r="B14" s="261">
        <f>SUM(B15:B16)</f>
        <v>0</v>
      </c>
      <c r="C14" s="261">
        <f>SUM(C15:C16)</f>
        <v>0</v>
      </c>
      <c r="D14" s="262">
        <f>SUM(D15:D16)</f>
        <v>0</v>
      </c>
      <c r="E14" s="246"/>
    </row>
    <row r="15" spans="1:5" ht="12.75">
      <c r="A15" s="260" t="s">
        <v>327</v>
      </c>
      <c r="B15" s="261"/>
      <c r="C15" s="261"/>
      <c r="D15" s="262"/>
      <c r="E15" s="246"/>
    </row>
    <row r="16" spans="1:5" ht="12.75">
      <c r="A16" s="256" t="s">
        <v>328</v>
      </c>
      <c r="B16" s="263"/>
      <c r="C16" s="263"/>
      <c r="D16" s="264"/>
      <c r="E16" s="246"/>
    </row>
    <row r="17" spans="1:5" ht="12.75">
      <c r="A17" s="265" t="s">
        <v>329</v>
      </c>
      <c r="B17" s="263">
        <v>0</v>
      </c>
      <c r="C17" s="263">
        <v>0</v>
      </c>
      <c r="D17" s="264">
        <v>0</v>
      </c>
      <c r="E17" s="246"/>
    </row>
    <row r="18" spans="1:5" ht="12.75">
      <c r="A18" s="260" t="s">
        <v>330</v>
      </c>
      <c r="B18" s="261">
        <v>0</v>
      </c>
      <c r="C18" s="261">
        <f>SUM(C19:C21)</f>
        <v>0</v>
      </c>
      <c r="D18" s="262">
        <v>0</v>
      </c>
      <c r="E18" s="246"/>
    </row>
    <row r="19" spans="1:5" ht="12.75">
      <c r="A19" s="260" t="s">
        <v>331</v>
      </c>
      <c r="B19" s="261"/>
      <c r="C19" s="261"/>
      <c r="D19" s="262"/>
      <c r="E19" s="246"/>
    </row>
    <row r="20" spans="1:5" ht="12.75">
      <c r="A20" s="260" t="s">
        <v>332</v>
      </c>
      <c r="B20" s="261"/>
      <c r="C20" s="261"/>
      <c r="D20" s="262"/>
      <c r="E20" s="246"/>
    </row>
    <row r="21" spans="1:5" ht="12.75">
      <c r="A21" s="260" t="s">
        <v>333</v>
      </c>
      <c r="B21" s="261"/>
      <c r="C21" s="261"/>
      <c r="D21" s="262"/>
      <c r="E21" s="246"/>
    </row>
    <row r="22" spans="1:5" ht="12.75">
      <c r="A22" s="253" t="s">
        <v>334</v>
      </c>
      <c r="B22" s="266">
        <f>SUM(B14+B17+B18)</f>
        <v>0</v>
      </c>
      <c r="C22" s="266">
        <f>SUM(C14+C17+C18)</f>
        <v>0</v>
      </c>
      <c r="D22" s="267">
        <f>SUM(D14+D17+D18)</f>
        <v>0</v>
      </c>
      <c r="E22" s="246"/>
    </row>
    <row r="23" spans="1:5" ht="12.75">
      <c r="A23" s="260" t="s">
        <v>335</v>
      </c>
      <c r="B23" s="254"/>
      <c r="C23" s="254"/>
      <c r="D23" s="255"/>
      <c r="E23" s="246"/>
    </row>
    <row r="24" spans="1:5" ht="12.75">
      <c r="A24" s="260" t="s">
        <v>326</v>
      </c>
      <c r="B24" s="261">
        <f>SUM(B25:B27)</f>
        <v>0</v>
      </c>
      <c r="C24" s="261">
        <f>SUM(C25:C27)</f>
        <v>0</v>
      </c>
      <c r="D24" s="262">
        <f>SUM(D25:D27)</f>
        <v>0</v>
      </c>
      <c r="E24" s="246"/>
    </row>
    <row r="25" spans="1:5" ht="12.75">
      <c r="A25" s="260" t="s">
        <v>327</v>
      </c>
      <c r="B25" s="261"/>
      <c r="C25" s="261"/>
      <c r="D25" s="262"/>
      <c r="E25" s="246"/>
    </row>
    <row r="26" spans="1:5" ht="12.75">
      <c r="A26" s="260" t="s">
        <v>336</v>
      </c>
      <c r="B26" s="261"/>
      <c r="C26" s="261"/>
      <c r="D26" s="262"/>
      <c r="E26" s="246"/>
    </row>
    <row r="27" spans="1:5" ht="12.75">
      <c r="A27" s="260" t="s">
        <v>328</v>
      </c>
      <c r="B27" s="261"/>
      <c r="C27" s="261"/>
      <c r="D27" s="262"/>
      <c r="E27" s="246"/>
    </row>
    <row r="28" spans="1:5" ht="12.75">
      <c r="A28" s="260" t="s">
        <v>337</v>
      </c>
      <c r="B28" s="261">
        <v>585</v>
      </c>
      <c r="C28" s="261">
        <v>585</v>
      </c>
      <c r="D28" s="262">
        <v>0</v>
      </c>
      <c r="E28" s="246"/>
    </row>
    <row r="29" spans="1:5" ht="12.75">
      <c r="A29" s="260" t="s">
        <v>338</v>
      </c>
      <c r="B29" s="261">
        <v>19</v>
      </c>
      <c r="C29" s="261">
        <v>19</v>
      </c>
      <c r="D29" s="262">
        <v>0</v>
      </c>
      <c r="E29" s="246"/>
    </row>
    <row r="30" spans="1:5" ht="12.75">
      <c r="A30" s="260" t="s">
        <v>339</v>
      </c>
      <c r="B30" s="261"/>
      <c r="C30" s="261"/>
      <c r="D30" s="262"/>
      <c r="E30" s="246"/>
    </row>
    <row r="31" spans="1:5" ht="12.75">
      <c r="A31" s="260" t="s">
        <v>340</v>
      </c>
      <c r="B31" s="261"/>
      <c r="C31" s="261"/>
      <c r="D31" s="262"/>
      <c r="E31" s="246"/>
    </row>
    <row r="32" spans="1:5" ht="12.75">
      <c r="A32" s="260" t="s">
        <v>341</v>
      </c>
      <c r="B32" s="261">
        <v>1</v>
      </c>
      <c r="C32" s="261">
        <v>1</v>
      </c>
      <c r="D32" s="262">
        <v>0</v>
      </c>
      <c r="E32" s="246"/>
    </row>
    <row r="33" spans="1:5" ht="12.75">
      <c r="A33" s="260" t="s">
        <v>342</v>
      </c>
      <c r="B33" s="261">
        <f>SUM(B34:B38)</f>
        <v>7</v>
      </c>
      <c r="C33" s="261">
        <f>SUM(C34:C38)</f>
        <v>7</v>
      </c>
      <c r="D33" s="262">
        <f>SUM(D34:D38)</f>
        <v>0</v>
      </c>
      <c r="E33" s="246"/>
    </row>
    <row r="34" spans="1:5" ht="12.75">
      <c r="A34" s="260" t="s">
        <v>343</v>
      </c>
      <c r="B34" s="261"/>
      <c r="C34" s="261"/>
      <c r="D34" s="262"/>
      <c r="E34" s="246"/>
    </row>
    <row r="35" spans="1:5" ht="12.75">
      <c r="A35" s="260" t="s">
        <v>344</v>
      </c>
      <c r="B35" s="261">
        <v>7</v>
      </c>
      <c r="C35" s="261">
        <v>7</v>
      </c>
      <c r="D35" s="262">
        <v>0</v>
      </c>
      <c r="E35" s="246"/>
    </row>
    <row r="36" spans="1:5" ht="12.75">
      <c r="A36" s="260" t="s">
        <v>345</v>
      </c>
      <c r="B36" s="261"/>
      <c r="C36" s="261"/>
      <c r="D36" s="262"/>
      <c r="E36" s="246"/>
    </row>
    <row r="37" spans="1:5" ht="12.75">
      <c r="A37" s="260" t="s">
        <v>346</v>
      </c>
      <c r="B37" s="261"/>
      <c r="C37" s="261"/>
      <c r="D37" s="262"/>
      <c r="E37" s="246"/>
    </row>
    <row r="38" spans="1:5" ht="12.75">
      <c r="A38" s="260" t="s">
        <v>347</v>
      </c>
      <c r="B38" s="261"/>
      <c r="C38" s="261"/>
      <c r="D38" s="262"/>
      <c r="E38" s="246"/>
    </row>
    <row r="39" spans="1:5" ht="12.75">
      <c r="A39" s="260" t="s">
        <v>348</v>
      </c>
      <c r="B39" s="261">
        <f>SUM(B40:B43)</f>
        <v>16</v>
      </c>
      <c r="C39" s="261">
        <f>SUM(C40:C43)</f>
        <v>16</v>
      </c>
      <c r="D39" s="262">
        <f>SUM(D40:D43)</f>
        <v>0</v>
      </c>
      <c r="E39" s="246"/>
    </row>
    <row r="40" spans="1:5" ht="12.75">
      <c r="A40" s="260" t="s">
        <v>349</v>
      </c>
      <c r="B40" s="261"/>
      <c r="C40" s="261"/>
      <c r="D40" s="262"/>
      <c r="E40" s="246"/>
    </row>
    <row r="41" spans="1:5" ht="12.75">
      <c r="A41" s="260" t="s">
        <v>350</v>
      </c>
      <c r="B41" s="261"/>
      <c r="C41" s="261"/>
      <c r="D41" s="262"/>
      <c r="E41" s="246"/>
    </row>
    <row r="42" spans="1:5" ht="12.75">
      <c r="A42" s="260" t="s">
        <v>351</v>
      </c>
      <c r="B42" s="261"/>
      <c r="C42" s="261"/>
      <c r="D42" s="262"/>
      <c r="E42" s="246"/>
    </row>
    <row r="43" spans="1:5" ht="12.75">
      <c r="A43" s="260" t="s">
        <v>328</v>
      </c>
      <c r="B43" s="261">
        <v>16</v>
      </c>
      <c r="C43" s="261">
        <v>16</v>
      </c>
      <c r="D43" s="262">
        <v>0</v>
      </c>
      <c r="E43" s="246"/>
    </row>
    <row r="44" spans="1:5" ht="13.5" thickBot="1">
      <c r="A44" s="268" t="s">
        <v>352</v>
      </c>
      <c r="B44" s="269">
        <f>+B39+B32+B31+B30+B29+B28+B33</f>
        <v>628</v>
      </c>
      <c r="C44" s="269">
        <f>+C39+C31+C30+C29+C28+C32+C33</f>
        <v>628</v>
      </c>
      <c r="D44" s="270">
        <f>SUM(D24+D28+D29+D30+D31+D32+D33+D39)</f>
        <v>0</v>
      </c>
      <c r="E44" s="246"/>
    </row>
    <row r="45" spans="1:5" ht="13.5" thickBot="1">
      <c r="A45" s="271" t="s">
        <v>353</v>
      </c>
      <c r="B45" s="272">
        <f>+B44+B22+B12</f>
        <v>628</v>
      </c>
      <c r="C45" s="272">
        <f>+C44+C22+C12</f>
        <v>628</v>
      </c>
      <c r="D45" s="273">
        <f>SUM(D12+D22+D44)</f>
        <v>0</v>
      </c>
      <c r="E45" s="246"/>
    </row>
    <row r="46" spans="1:5" ht="12.75">
      <c r="A46" s="274"/>
      <c r="B46" s="275"/>
      <c r="C46" s="274"/>
      <c r="D46" s="276"/>
      <c r="E46" s="246"/>
    </row>
    <row r="47" spans="1:5" ht="13.5" thickBot="1">
      <c r="A47" s="277"/>
      <c r="B47" s="278"/>
      <c r="C47" s="278"/>
      <c r="D47" s="278"/>
      <c r="E47" s="250" t="s">
        <v>317</v>
      </c>
    </row>
    <row r="48" spans="1:5" ht="12.75">
      <c r="A48" s="428" t="s">
        <v>266</v>
      </c>
      <c r="B48" s="430" t="s">
        <v>354</v>
      </c>
      <c r="C48" s="431" t="s">
        <v>355</v>
      </c>
      <c r="D48" s="432"/>
      <c r="E48" s="424" t="s">
        <v>356</v>
      </c>
    </row>
    <row r="49" spans="1:5" ht="12.75">
      <c r="A49" s="429"/>
      <c r="B49" s="427"/>
      <c r="C49" s="426" t="s">
        <v>320</v>
      </c>
      <c r="D49" s="426" t="s">
        <v>321</v>
      </c>
      <c r="E49" s="425"/>
    </row>
    <row r="50" spans="1:5" ht="12.75">
      <c r="A50" s="429"/>
      <c r="B50" s="427"/>
      <c r="C50" s="427"/>
      <c r="D50" s="426"/>
      <c r="E50" s="425"/>
    </row>
    <row r="51" spans="1:5" ht="12.75">
      <c r="A51" s="429"/>
      <c r="B51" s="427"/>
      <c r="C51" s="427"/>
      <c r="D51" s="426"/>
      <c r="E51" s="425"/>
    </row>
    <row r="52" spans="1:5" ht="12.75">
      <c r="A52" s="429"/>
      <c r="B52" s="427"/>
      <c r="C52" s="427"/>
      <c r="D52" s="426"/>
      <c r="E52" s="425"/>
    </row>
    <row r="53" spans="1:5" ht="12.75">
      <c r="A53" s="429"/>
      <c r="B53" s="427"/>
      <c r="C53" s="427"/>
      <c r="D53" s="426"/>
      <c r="E53" s="425"/>
    </row>
    <row r="54" spans="1:5" ht="12.75">
      <c r="A54" s="253" t="s">
        <v>357</v>
      </c>
      <c r="B54" s="254"/>
      <c r="C54" s="254"/>
      <c r="D54" s="254"/>
      <c r="E54" s="255"/>
    </row>
    <row r="55" spans="1:5" ht="12.75">
      <c r="A55" s="253" t="s">
        <v>358</v>
      </c>
      <c r="B55" s="254"/>
      <c r="C55" s="254"/>
      <c r="D55" s="254"/>
      <c r="E55" s="255"/>
    </row>
    <row r="56" spans="1:5" ht="12.75">
      <c r="A56" s="260" t="s">
        <v>359</v>
      </c>
      <c r="B56" s="261"/>
      <c r="C56" s="261"/>
      <c r="D56" s="261"/>
      <c r="E56" s="262"/>
    </row>
    <row r="57" spans="1:5" ht="12.75">
      <c r="A57" s="260" t="s">
        <v>360</v>
      </c>
      <c r="B57" s="261"/>
      <c r="C57" s="261"/>
      <c r="D57" s="261"/>
      <c r="E57" s="262"/>
    </row>
    <row r="58" spans="1:5" ht="12.75">
      <c r="A58" s="260" t="s">
        <v>361</v>
      </c>
      <c r="B58" s="261"/>
      <c r="C58" s="261"/>
      <c r="D58" s="261"/>
      <c r="E58" s="262"/>
    </row>
    <row r="59" spans="1:5" ht="12.75">
      <c r="A59" s="260" t="s">
        <v>362</v>
      </c>
      <c r="B59" s="261"/>
      <c r="C59" s="261"/>
      <c r="D59" s="261"/>
      <c r="E59" s="262"/>
    </row>
    <row r="60" spans="1:5" ht="12.75">
      <c r="A60" s="260" t="s">
        <v>363</v>
      </c>
      <c r="B60" s="261"/>
      <c r="C60" s="261"/>
      <c r="D60" s="261"/>
      <c r="E60" s="262"/>
    </row>
    <row r="61" spans="1:5" ht="12.75">
      <c r="A61" s="260" t="s">
        <v>364</v>
      </c>
      <c r="B61" s="261"/>
      <c r="C61" s="261"/>
      <c r="D61" s="261"/>
      <c r="E61" s="262"/>
    </row>
    <row r="62" spans="1:5" ht="12.75">
      <c r="A62" s="260" t="s">
        <v>365</v>
      </c>
      <c r="B62" s="261"/>
      <c r="C62" s="261"/>
      <c r="D62" s="261"/>
      <c r="E62" s="262"/>
    </row>
    <row r="63" spans="1:5" ht="12.75">
      <c r="A63" s="260" t="s">
        <v>366</v>
      </c>
      <c r="B63" s="261"/>
      <c r="C63" s="261"/>
      <c r="D63" s="261"/>
      <c r="E63" s="262"/>
    </row>
    <row r="64" spans="1:5" ht="12.75">
      <c r="A64" s="260" t="s">
        <v>367</v>
      </c>
      <c r="B64" s="261"/>
      <c r="C64" s="261"/>
      <c r="D64" s="261"/>
      <c r="E64" s="262"/>
    </row>
    <row r="65" spans="1:5" ht="12.75">
      <c r="A65" s="260" t="s">
        <v>368</v>
      </c>
      <c r="B65" s="261"/>
      <c r="C65" s="261"/>
      <c r="D65" s="261"/>
      <c r="E65" s="262"/>
    </row>
    <row r="66" spans="1:5" ht="12.75">
      <c r="A66" s="260" t="s">
        <v>369</v>
      </c>
      <c r="B66" s="261"/>
      <c r="C66" s="261"/>
      <c r="D66" s="261"/>
      <c r="E66" s="262"/>
    </row>
    <row r="67" spans="1:5" ht="12.75">
      <c r="A67" s="260" t="s">
        <v>370</v>
      </c>
      <c r="B67" s="261">
        <v>204</v>
      </c>
      <c r="C67" s="261">
        <v>25</v>
      </c>
      <c r="D67" s="261">
        <f>SUM(B67-C67)</f>
        <v>179</v>
      </c>
      <c r="E67" s="262"/>
    </row>
    <row r="68" spans="1:5" ht="12.75">
      <c r="A68" s="260" t="s">
        <v>331</v>
      </c>
      <c r="B68" s="261">
        <v>60</v>
      </c>
      <c r="C68" s="261">
        <v>25</v>
      </c>
      <c r="D68" s="261">
        <v>35</v>
      </c>
      <c r="E68" s="262"/>
    </row>
    <row r="69" spans="1:5" ht="12.75">
      <c r="A69" s="253" t="s">
        <v>371</v>
      </c>
      <c r="B69" s="266">
        <f>SUM(B56+B59+B63+B64+B65+B66+B67)</f>
        <v>204</v>
      </c>
      <c r="C69" s="266">
        <f>SUM(C56+C59+C63+C64+C65+C66+C67)</f>
        <v>25</v>
      </c>
      <c r="D69" s="266">
        <f>SUM(D56+D59+D63+D64+D65+D66+D67)</f>
        <v>179</v>
      </c>
      <c r="E69" s="267"/>
    </row>
    <row r="70" spans="1:5" ht="12.75">
      <c r="A70" s="253" t="s">
        <v>372</v>
      </c>
      <c r="B70" s="280"/>
      <c r="C70" s="280"/>
      <c r="D70" s="280"/>
      <c r="E70" s="255"/>
    </row>
    <row r="71" spans="1:5" ht="12.75">
      <c r="A71" s="260" t="s">
        <v>359</v>
      </c>
      <c r="B71" s="261">
        <v>509</v>
      </c>
      <c r="C71" s="261">
        <v>509</v>
      </c>
      <c r="D71" s="261"/>
      <c r="E71" s="262"/>
    </row>
    <row r="72" spans="1:5" ht="12.75">
      <c r="A72" s="260" t="s">
        <v>373</v>
      </c>
      <c r="B72" s="261"/>
      <c r="C72" s="261"/>
      <c r="D72" s="261"/>
      <c r="E72" s="262"/>
    </row>
    <row r="73" spans="1:5" ht="12.75">
      <c r="A73" s="260" t="s">
        <v>374</v>
      </c>
      <c r="B73" s="261">
        <v>509</v>
      </c>
      <c r="C73" s="261">
        <v>509</v>
      </c>
      <c r="D73" s="261"/>
      <c r="E73" s="262"/>
    </row>
    <row r="74" spans="1:5" ht="12.75">
      <c r="A74" s="260" t="s">
        <v>375</v>
      </c>
      <c r="B74" s="261"/>
      <c r="C74" s="261"/>
      <c r="D74" s="261"/>
      <c r="E74" s="261"/>
    </row>
    <row r="75" spans="1:5" ht="12.75">
      <c r="A75" s="260" t="s">
        <v>376</v>
      </c>
      <c r="B75" s="261"/>
      <c r="C75" s="261"/>
      <c r="D75" s="261"/>
      <c r="E75" s="262"/>
    </row>
    <row r="76" spans="1:5" ht="12.75">
      <c r="A76" s="260" t="s">
        <v>377</v>
      </c>
      <c r="B76" s="261"/>
      <c r="C76" s="261"/>
      <c r="D76" s="261"/>
      <c r="E76" s="262"/>
    </row>
    <row r="77" spans="1:5" ht="12.75">
      <c r="A77" s="260" t="s">
        <v>366</v>
      </c>
      <c r="B77" s="261"/>
      <c r="C77" s="261"/>
      <c r="D77" s="261"/>
      <c r="E77" s="262"/>
    </row>
    <row r="78" spans="1:5" ht="12.75">
      <c r="A78" s="260" t="s">
        <v>423</v>
      </c>
      <c r="B78" s="261">
        <v>488</v>
      </c>
      <c r="C78" s="261">
        <v>488</v>
      </c>
      <c r="D78" s="261"/>
      <c r="E78" s="262"/>
    </row>
    <row r="79" spans="1:5" ht="12.75">
      <c r="A79" s="260" t="s">
        <v>368</v>
      </c>
      <c r="B79" s="261">
        <v>6</v>
      </c>
      <c r="C79" s="261">
        <v>6</v>
      </c>
      <c r="D79" s="261"/>
      <c r="E79" s="262"/>
    </row>
    <row r="80" spans="1:5" ht="12.75">
      <c r="A80" s="260" t="s">
        <v>378</v>
      </c>
      <c r="B80" s="261">
        <v>127</v>
      </c>
      <c r="C80" s="261">
        <v>127</v>
      </c>
      <c r="D80" s="261"/>
      <c r="E80" s="262"/>
    </row>
    <row r="81" spans="1:5" ht="12.75">
      <c r="A81" s="260" t="s">
        <v>379</v>
      </c>
      <c r="B81" s="261">
        <f>SUM(B82:B85)</f>
        <v>51</v>
      </c>
      <c r="C81" s="261">
        <f>SUM(C82:C85)</f>
        <v>51</v>
      </c>
      <c r="D81" s="261"/>
      <c r="E81" s="262"/>
    </row>
    <row r="82" spans="1:5" ht="12.75">
      <c r="A82" s="260" t="s">
        <v>343</v>
      </c>
      <c r="B82" s="261"/>
      <c r="C82" s="261"/>
      <c r="D82" s="261"/>
      <c r="E82" s="262"/>
    </row>
    <row r="83" spans="1:5" ht="12.75">
      <c r="A83" s="260" t="s">
        <v>344</v>
      </c>
      <c r="B83" s="261"/>
      <c r="C83" s="261"/>
      <c r="D83" s="261"/>
      <c r="E83" s="262"/>
    </row>
    <row r="84" spans="1:5" ht="12.75">
      <c r="A84" s="260" t="s">
        <v>380</v>
      </c>
      <c r="B84" s="261">
        <v>7</v>
      </c>
      <c r="C84" s="261">
        <v>7</v>
      </c>
      <c r="D84" s="261"/>
      <c r="E84" s="262"/>
    </row>
    <row r="85" spans="1:5" ht="12.75">
      <c r="A85" s="260" t="s">
        <v>347</v>
      </c>
      <c r="B85" s="261">
        <v>44</v>
      </c>
      <c r="C85" s="261">
        <v>44</v>
      </c>
      <c r="D85" s="261"/>
      <c r="E85" s="262"/>
    </row>
    <row r="86" spans="1:5" ht="12.75">
      <c r="A86" s="260" t="s">
        <v>381</v>
      </c>
      <c r="B86" s="261">
        <v>23</v>
      </c>
      <c r="C86" s="261">
        <v>23</v>
      </c>
      <c r="D86" s="261"/>
      <c r="E86" s="262"/>
    </row>
    <row r="87" spans="1:5" ht="12.75">
      <c r="A87" s="260" t="s">
        <v>382</v>
      </c>
      <c r="B87" s="261">
        <v>17</v>
      </c>
      <c r="C87" s="261">
        <v>17</v>
      </c>
      <c r="D87" s="261"/>
      <c r="E87" s="262"/>
    </row>
    <row r="88" spans="1:5" ht="12.75">
      <c r="A88" s="260" t="s">
        <v>383</v>
      </c>
      <c r="B88" s="261">
        <v>6</v>
      </c>
      <c r="C88" s="261">
        <v>6</v>
      </c>
      <c r="D88" s="261"/>
      <c r="E88" s="262"/>
    </row>
    <row r="89" spans="1:5" ht="12.75">
      <c r="A89" s="260" t="s">
        <v>328</v>
      </c>
      <c r="B89" s="261"/>
      <c r="C89" s="261"/>
      <c r="D89" s="261"/>
      <c r="E89" s="262"/>
    </row>
    <row r="90" spans="1:5" ht="12.75">
      <c r="A90" s="260" t="s">
        <v>384</v>
      </c>
      <c r="B90" s="261">
        <v>53</v>
      </c>
      <c r="C90" s="261">
        <v>53</v>
      </c>
      <c r="D90" s="261"/>
      <c r="E90" s="262"/>
    </row>
    <row r="91" spans="1:5" ht="12.75">
      <c r="A91" s="260" t="s">
        <v>385</v>
      </c>
      <c r="B91" s="261">
        <v>0</v>
      </c>
      <c r="C91" s="261">
        <v>0</v>
      </c>
      <c r="D91" s="261"/>
      <c r="E91" s="262"/>
    </row>
    <row r="92" spans="1:5" ht="13.5" thickBot="1">
      <c r="A92" s="281" t="s">
        <v>334</v>
      </c>
      <c r="B92" s="269">
        <f>+B90+B86+B81+B80+B79+B78+B73</f>
        <v>1257</v>
      </c>
      <c r="C92" s="269">
        <f>C90+C86+C81+C79+C80+C78+C73+C77</f>
        <v>1257</v>
      </c>
      <c r="D92" s="269">
        <f>SUM(D71+D74+D77+D78+D79+D80+D81+D86+D90)</f>
        <v>0</v>
      </c>
      <c r="E92" s="270">
        <f>SUM(E71+E74+E77+E78+E79+E80+E81+E86+E90)</f>
        <v>0</v>
      </c>
    </row>
    <row r="93" spans="1:5" ht="12.75" customHeight="1" thickBot="1">
      <c r="A93" s="271" t="s">
        <v>386</v>
      </c>
      <c r="B93" s="272">
        <f>+B69+B92</f>
        <v>1461</v>
      </c>
      <c r="C93" s="272">
        <f>+C69+C92</f>
        <v>1282</v>
      </c>
      <c r="D93" s="272">
        <f>SUM(D69+D92)</f>
        <v>179</v>
      </c>
      <c r="E93" s="273">
        <f>SUM(E69+E92)</f>
        <v>0</v>
      </c>
    </row>
    <row r="94" spans="1:5" ht="12.75">
      <c r="A94" s="282"/>
      <c r="B94" s="276"/>
      <c r="C94" s="276"/>
      <c r="D94" s="276"/>
      <c r="E94" s="283"/>
    </row>
    <row r="95" spans="1:5" ht="12.75">
      <c r="A95" s="282"/>
      <c r="B95" s="276"/>
      <c r="C95" s="276"/>
      <c r="D95" s="276"/>
      <c r="E95" s="283"/>
    </row>
    <row r="96" spans="1:5" ht="13.5" thickBot="1">
      <c r="A96" s="284" t="s">
        <v>387</v>
      </c>
      <c r="B96" s="285"/>
      <c r="C96" s="285"/>
      <c r="D96" s="285"/>
      <c r="E96" s="286" t="s">
        <v>317</v>
      </c>
    </row>
    <row r="97" spans="1:5" ht="26.25">
      <c r="A97" s="251" t="s">
        <v>388</v>
      </c>
      <c r="B97" s="252" t="s">
        <v>389</v>
      </c>
      <c r="C97" s="252" t="s">
        <v>390</v>
      </c>
      <c r="D97" s="252" t="s">
        <v>391</v>
      </c>
      <c r="E97" s="279" t="s">
        <v>392</v>
      </c>
    </row>
    <row r="98" spans="1:5" ht="12.75">
      <c r="A98" s="260" t="s">
        <v>393</v>
      </c>
      <c r="B98" s="261"/>
      <c r="C98" s="261"/>
      <c r="D98" s="261"/>
      <c r="E98" s="262"/>
    </row>
    <row r="99" spans="1:5" ht="12.75">
      <c r="A99" s="260" t="s">
        <v>394</v>
      </c>
      <c r="B99" s="261"/>
      <c r="C99" s="261"/>
      <c r="D99" s="261"/>
      <c r="E99" s="262"/>
    </row>
    <row r="100" spans="1:5" ht="12.75">
      <c r="A100" s="260" t="s">
        <v>395</v>
      </c>
      <c r="B100" s="261"/>
      <c r="C100" s="261"/>
      <c r="D100" s="261"/>
      <c r="E100" s="262"/>
    </row>
    <row r="101" spans="1:5" ht="13.5" thickBot="1">
      <c r="A101" s="287" t="s">
        <v>396</v>
      </c>
      <c r="B101" s="269">
        <f>SUM(B98:B100)</f>
        <v>0</v>
      </c>
      <c r="C101" s="269">
        <f>SUM(C98:C100)</f>
        <v>0</v>
      </c>
      <c r="D101" s="269">
        <f>SUM(D98:D100)</f>
        <v>0</v>
      </c>
      <c r="E101" s="270">
        <f>SUM(E98:E100)</f>
        <v>0</v>
      </c>
    </row>
    <row r="102" spans="1:5" ht="13.5" thickBot="1">
      <c r="A102" s="288" t="s">
        <v>397</v>
      </c>
      <c r="B102" s="289"/>
      <c r="C102" s="290"/>
      <c r="D102" s="291"/>
      <c r="E102" s="292"/>
    </row>
    <row r="103" spans="1:5" ht="12.75">
      <c r="A103" s="359" t="s">
        <v>428</v>
      </c>
      <c r="B103" s="276"/>
      <c r="C103" s="214" t="s">
        <v>427</v>
      </c>
      <c r="D103" s="276"/>
      <c r="E103" s="276"/>
    </row>
  </sheetData>
  <sheetProtection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  <ignoredErrors>
    <ignoredError sqref="B92:C9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9" sqref="R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2023-01-25T12:20:21Z</cp:lastPrinted>
  <dcterms:created xsi:type="dcterms:W3CDTF">2003-02-07T14:36:34Z</dcterms:created>
  <dcterms:modified xsi:type="dcterms:W3CDTF">2023-07-28T06:11:31Z</dcterms:modified>
  <cp:category/>
  <cp:version/>
  <cp:contentType/>
  <cp:contentStatus/>
</cp:coreProperties>
</file>